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1_Transfo_métaux_en_fusion_Fonderie\5381_Transformation des métaux en fusion\Paramètre\"/>
    </mc:Choice>
  </mc:AlternateContent>
  <xr:revisionPtr revIDLastSave="0" documentId="13_ncr:1_{5FAEDE94-6C57-4A9C-8C25-8D4941316138}" xr6:coauthVersionLast="46" xr6:coauthVersionMax="46" xr10:uidLastSave="{00000000-0000-0000-0000-000000000000}"/>
  <bookViews>
    <workbookView xWindow="19090" yWindow="-110" windowWidth="19420" windowHeight="1042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MAO!$A$7:$K$105</definedName>
    <definedName name="_xlnm._FilterDatabase" localSheetId="1" hidden="1">RM!$A$7:$K$7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G66" i="2"/>
  <c r="I66" i="2"/>
  <c r="I67" i="2"/>
  <c r="I68" i="2"/>
  <c r="I69" i="2"/>
  <c r="I42" i="1" l="1"/>
  <c r="I106" i="1"/>
  <c r="I107" i="1"/>
  <c r="I108" i="1"/>
  <c r="I109" i="1"/>
  <c r="I110" i="1"/>
  <c r="I111" i="1"/>
  <c r="I112" i="1"/>
  <c r="I113" i="1"/>
  <c r="I119" i="1"/>
  <c r="I122" i="1"/>
  <c r="I123" i="1"/>
  <c r="I124" i="1"/>
  <c r="I125" i="1"/>
  <c r="I126" i="1"/>
  <c r="I127" i="1"/>
  <c r="I128" i="1"/>
  <c r="I129" i="1"/>
  <c r="I130" i="1"/>
  <c r="I131" i="1"/>
  <c r="I132" i="1"/>
  <c r="I134" i="1"/>
  <c r="I136" i="1"/>
  <c r="I133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153" i="1"/>
  <c r="I152" i="1"/>
  <c r="I154" i="1"/>
  <c r="I156" i="1"/>
  <c r="I157" i="1"/>
  <c r="I158" i="1"/>
  <c r="I160" i="1"/>
  <c r="I164" i="1"/>
  <c r="I169" i="1"/>
  <c r="I170" i="1"/>
  <c r="I171" i="1"/>
  <c r="I172" i="1"/>
  <c r="I174" i="1"/>
  <c r="I173" i="1"/>
  <c r="I176" i="1"/>
  <c r="I177" i="1"/>
  <c r="I178" i="1"/>
  <c r="I179" i="1"/>
  <c r="I181" i="1"/>
  <c r="I182" i="1"/>
  <c r="I183" i="1"/>
  <c r="I114" i="1"/>
  <c r="I115" i="1"/>
  <c r="I116" i="1"/>
  <c r="I117" i="1"/>
  <c r="I118" i="1"/>
  <c r="I120" i="1"/>
  <c r="I121" i="1"/>
  <c r="H148" i="1"/>
  <c r="I148" i="1" s="1"/>
  <c r="I155" i="1"/>
  <c r="I159" i="1"/>
  <c r="I161" i="1"/>
  <c r="I162" i="1"/>
  <c r="I163" i="1"/>
  <c r="I165" i="1"/>
  <c r="I166" i="1"/>
  <c r="I167" i="1"/>
  <c r="I168" i="1"/>
  <c r="I175" i="1"/>
  <c r="I180" i="1"/>
  <c r="I105" i="1" l="1"/>
  <c r="I104" i="1"/>
  <c r="I103" i="1"/>
  <c r="I102" i="1"/>
  <c r="I101" i="1"/>
  <c r="I100" i="1"/>
  <c r="I99" i="1"/>
  <c r="I97" i="1"/>
  <c r="I98" i="1"/>
  <c r="I95" i="1"/>
  <c r="I96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6" i="1"/>
  <c r="I77" i="1"/>
  <c r="I75" i="1"/>
  <c r="I74" i="1"/>
  <c r="I72" i="1"/>
  <c r="I73" i="1"/>
  <c r="I70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3" i="1"/>
  <c r="I54" i="1"/>
  <c r="I52" i="1"/>
  <c r="I51" i="1"/>
  <c r="I50" i="1"/>
  <c r="I49" i="1"/>
  <c r="I48" i="1"/>
  <c r="I47" i="1"/>
  <c r="I46" i="1"/>
  <c r="I45" i="1"/>
  <c r="I44" i="1"/>
  <c r="I43" i="1"/>
  <c r="I41" i="1"/>
  <c r="I37" i="1"/>
  <c r="I39" i="1"/>
  <c r="I40" i="1"/>
  <c r="I38" i="1"/>
  <c r="I36" i="1"/>
  <c r="I35" i="1"/>
  <c r="I34" i="1"/>
  <c r="I33" i="1"/>
  <c r="I32" i="1"/>
  <c r="I31" i="1"/>
  <c r="I30" i="1"/>
  <c r="I29" i="1"/>
  <c r="I27" i="1"/>
  <c r="I28" i="1"/>
  <c r="I26" i="1"/>
  <c r="I25" i="1"/>
  <c r="I23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D3" i="2" l="1"/>
</calcChain>
</file>

<file path=xl/sharedStrings.xml><?xml version="1.0" encoding="utf-8"?>
<sst xmlns="http://schemas.openxmlformats.org/spreadsheetml/2006/main" count="1087" uniqueCount="460">
  <si>
    <t>Programme</t>
  </si>
  <si>
    <t xml:space="preserve">Article </t>
  </si>
  <si>
    <t xml:space="preserve">Description </t>
  </si>
  <si>
    <t>Quantité</t>
  </si>
  <si>
    <t xml:space="preserve">Durée de vie 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</si>
  <si>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</si>
  <si>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</si>
  <si>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</si>
  <si>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</si>
  <si>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</si>
  <si>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</si>
  <si>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</si>
  <si>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</si>
  <si>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-</t>
  </si>
  <si>
    <t>Tabouret</t>
  </si>
  <si>
    <t>Table</t>
  </si>
  <si>
    <t>Respirateur</t>
  </si>
  <si>
    <t>Règle</t>
  </si>
  <si>
    <t>Pinceau</t>
  </si>
  <si>
    <t>Pince</t>
  </si>
  <si>
    <t>Pelle</t>
  </si>
  <si>
    <t>Gants</t>
  </si>
  <si>
    <t>Foret</t>
  </si>
  <si>
    <t>Classeur</t>
  </si>
  <si>
    <t>Brosse</t>
  </si>
  <si>
    <t>Agrafeuse</t>
  </si>
  <si>
    <t>Mobilier</t>
  </si>
  <si>
    <t>Appareillage et outillage</t>
  </si>
  <si>
    <t>Ressources matérielles</t>
  </si>
  <si>
    <t>Coût unitaire
(Hors taxes)</t>
  </si>
  <si>
    <t>Compétences principales</t>
  </si>
  <si>
    <t xml:space="preserve">Pour agrafes de 6,4 mm      </t>
  </si>
  <si>
    <t>Armoire</t>
  </si>
  <si>
    <t>Garde-robe, en métal, 2 portes</t>
  </si>
  <si>
    <t xml:space="preserve">Sécuritaire, en acier, avec serrure,  pour équipements dispendieux    </t>
  </si>
  <si>
    <t>Bibliothèque</t>
  </si>
  <si>
    <t xml:space="preserve">À tablettes ajustables      </t>
  </si>
  <si>
    <t>Bureau d'enseignant</t>
  </si>
  <si>
    <t xml:space="preserve">2 caissons      </t>
  </si>
  <si>
    <t>Bureau-élève</t>
  </si>
  <si>
    <t>Casier</t>
  </si>
  <si>
    <t>Chaise d'enseignant</t>
  </si>
  <si>
    <t>Chaise d'ordinateur</t>
  </si>
  <si>
    <t>Ergonomique</t>
  </si>
  <si>
    <t>Chaise élève</t>
  </si>
  <si>
    <t>Empilable en plastique</t>
  </si>
  <si>
    <t>Chariot</t>
  </si>
  <si>
    <t xml:space="preserve">Sur roues, 3 tablettes   </t>
  </si>
  <si>
    <t>Vertical, 4 tiroirs, à serrure</t>
  </si>
  <si>
    <t>Dégrafeuse</t>
  </si>
  <si>
    <t xml:space="preserve">Bureau des enseignants      </t>
  </si>
  <si>
    <t>Étagère</t>
  </si>
  <si>
    <t xml:space="preserve">En métal, 6 tablettes      </t>
  </si>
  <si>
    <t>Étiqueteuse</t>
  </si>
  <si>
    <t>Avec ruban</t>
  </si>
  <si>
    <t>Panier</t>
  </si>
  <si>
    <t>À rebus</t>
  </si>
  <si>
    <t>À correspondance, 2 étages, avec 4 supports</t>
  </si>
  <si>
    <t xml:space="preserve">À rebus, en plastique, avec couvercle, 87 L   </t>
  </si>
  <si>
    <t>Planchette</t>
  </si>
  <si>
    <t xml:space="preserve">À pince, avec porte-stylo, en plastique, format légal      </t>
  </si>
  <si>
    <t>Utilitaire, pour enseignant</t>
  </si>
  <si>
    <t xml:space="preserve">Pour imprimante      </t>
  </si>
  <si>
    <t>Taille-crayon</t>
  </si>
  <si>
    <t xml:space="preserve">Standard, fixable, à un mur      </t>
  </si>
  <si>
    <t>Tranche-papier</t>
  </si>
  <si>
    <t>Robuste, 15", lame en acier trempé, auto-affûteuse</t>
  </si>
  <si>
    <t>Accessoire pour mesurer la force de tension des noyaux</t>
  </si>
  <si>
    <t>Accessoire de résistance à la traction (610-N tensile core strength accessory) pour appareil de mesure compressibilité 405-A</t>
  </si>
  <si>
    <t>Analyseur de porosité pour aluminium en fusion</t>
  </si>
  <si>
    <t>Appareil</t>
  </si>
  <si>
    <t>Pour la déterminaton de l'argile active, bleu de méthylène</t>
  </si>
  <si>
    <t>Appareil à mesure de dureté</t>
  </si>
  <si>
    <t xml:space="preserve">Pour la dureté, type Brinell conventionnel sur pied </t>
  </si>
  <si>
    <t>Appareil de fabrication</t>
  </si>
  <si>
    <t xml:space="preserve">Pour éprouvettes standards de sable, de 2" x 2" de haut    </t>
  </si>
  <si>
    <t>Appareil de mesure</t>
  </si>
  <si>
    <t>Pour la dureté du sable</t>
  </si>
  <si>
    <t xml:space="preserve">Pour la teneur en argile totale des sables, argile AFS    </t>
  </si>
  <si>
    <t xml:space="preserve">Pour la perméabilité, type AFS, pour les sables      </t>
  </si>
  <si>
    <t xml:space="preserve">Pour la compressibilité des sables      </t>
  </si>
  <si>
    <t>Appareil de mesure PH/ADV</t>
  </si>
  <si>
    <t>Pour mesurer la demande en acide des sables de moulage</t>
  </si>
  <si>
    <t>Appareil portatif pour mesurer la dureté brinnell du métal sur pièce métallique</t>
  </si>
  <si>
    <t xml:space="preserve">De sécurité, pour produits chimiques dangereux, 45 gallons      </t>
  </si>
  <si>
    <t>Aspirateur style shop vac</t>
  </si>
  <si>
    <t>De grande puissance pour l'atelier, 10 gallons</t>
  </si>
  <si>
    <t>Attache</t>
  </si>
  <si>
    <t xml:space="preserve">Pour cylindres à gaz, fixables au mur      </t>
  </si>
  <si>
    <t>Bac</t>
  </si>
  <si>
    <t xml:space="preserve">De transfert aux postes de moulage      </t>
  </si>
  <si>
    <t>Bain ultrasonic             scrubber 536-AC</t>
  </si>
  <si>
    <t>À ultra-sons, avec minuterie et chauffage,    (ultrasonic scrubber 536-AC)</t>
  </si>
  <si>
    <t>Balance à plateau</t>
  </si>
  <si>
    <t xml:space="preserve">Capacité de 300 lb, précision d'environ 50g      </t>
  </si>
  <si>
    <t>Balance électronique Kilotech modèle PE136</t>
  </si>
  <si>
    <t>Capacité environ 1000 g,  graduation 0,01g</t>
  </si>
  <si>
    <t>Balance ohaus defender 3000 bench scales</t>
  </si>
  <si>
    <t xml:space="preserve">Capacité de 600 lb, précision environ 1 lb      </t>
  </si>
  <si>
    <t>Barre magnétique</t>
  </si>
  <si>
    <t xml:space="preserve">Pour mélangeur magnétique, 1 1/2" x 5/16"      </t>
  </si>
  <si>
    <t>Becher</t>
  </si>
  <si>
    <t xml:space="preserve">En pyrex, 250 ml      </t>
  </si>
  <si>
    <t xml:space="preserve">En pyrex, 1000 ml      </t>
  </si>
  <si>
    <t>Becher  02239 steel beakers from dietert</t>
  </si>
  <si>
    <t>En acier inoxydable, 02239 steel beakers from dietert</t>
  </si>
  <si>
    <t>Benne de chargement (Skip loader)</t>
  </si>
  <si>
    <t xml:space="preserve">Pour charger le mélangeur à sablede 600 lbs      </t>
  </si>
  <si>
    <t>Boîte à noyau en polymère pour sa durabilité</t>
  </si>
  <si>
    <t>boite pour fabriquer des noyaux en sable chimique</t>
  </si>
  <si>
    <t>Brûleur</t>
  </si>
  <si>
    <t>Sur pied, pour préchauffage des outillages  et poches</t>
  </si>
  <si>
    <t>Chapeau de sécurité</t>
  </si>
  <si>
    <t xml:space="preserve">À plate-forme, capacité de 2000 lb      </t>
  </si>
  <si>
    <t>Chariot de transfert manuel</t>
  </si>
  <si>
    <t>Pour ligne d'unité de moulage automatisé</t>
  </si>
  <si>
    <t>Chariot élévateur</t>
  </si>
  <si>
    <t>Chariot élévateur 6000 lbs</t>
  </si>
  <si>
    <t>Chassis de moulage en magnésium</t>
  </si>
  <si>
    <t>12pieds X 16 pieds dessus/partie de dessous 3 pouces</t>
  </si>
  <si>
    <t>14 piedsX 18 pieds dessus/partie de dessous 4 pouces</t>
  </si>
  <si>
    <t xml:space="preserve">24 pouces X 36 pouces dessus/partie de dessous 6 pouces </t>
  </si>
  <si>
    <t>Chronomètre</t>
  </si>
  <si>
    <t>Compresseur à air</t>
  </si>
  <si>
    <t xml:space="preserve">Sorties pour 24 postes, 100 PSI environ      </t>
  </si>
  <si>
    <t>Connecteur</t>
  </si>
  <si>
    <t xml:space="preserve">Pour thermocouples, 2 types: SMP et OST, 20 de chaque, mâle et femelle    </t>
  </si>
  <si>
    <t>Conteneur</t>
  </si>
  <si>
    <t xml:space="preserve">Pour argile, 2 m3     </t>
  </si>
  <si>
    <t xml:space="preserve">Pour sable, 20 m3      </t>
  </si>
  <si>
    <t>Pour Ferro-alliages, à 4 compartiments, 1 m3/compartiment</t>
  </si>
  <si>
    <t>Convoyeur</t>
  </si>
  <si>
    <t>Sous-réserve</t>
  </si>
  <si>
    <t xml:space="preserve">Pour moules avec 4 x 90°, 40'      </t>
  </si>
  <si>
    <t>Couteau utilitaire</t>
  </si>
  <si>
    <t xml:space="preserve">Utilitaire, tout usage      </t>
  </si>
  <si>
    <t>Couverture</t>
  </si>
  <si>
    <t xml:space="preserve">Anti-feu      </t>
  </si>
  <si>
    <t>Cylindre gradué</t>
  </si>
  <si>
    <t>Dépoussiéreur</t>
  </si>
  <si>
    <t xml:space="preserve">Pour piqueûse, élévateur et mélangeur      </t>
  </si>
  <si>
    <t>Descente de coulée</t>
  </si>
  <si>
    <t xml:space="preserve">Tubes métalliques de forme conique, sprue cutters      </t>
  </si>
  <si>
    <t xml:space="preserve">À 3 marches     modèle VC437 </t>
  </si>
  <si>
    <t>Sur roues, avec plate-forme et rampes, 7 marches      modèle VD455</t>
  </si>
  <si>
    <t>Écumoir</t>
  </si>
  <si>
    <t xml:space="preserve">Skimmer      </t>
  </si>
  <si>
    <t>Élingue de levage cable métallique</t>
  </si>
  <si>
    <t>diamètre de fil 3/8'' longueur 6' capacité levage verticale 2800 lb</t>
  </si>
  <si>
    <t>Élingue en polyester Ben-Mor</t>
  </si>
  <si>
    <t>modèle LU148 type 3 six pieds de long</t>
  </si>
  <si>
    <t>modèle LU196 type 4 six pieds de long</t>
  </si>
  <si>
    <t>modèle LV938 dimension 3/8'' longeur 5' crochet oblong et grappin</t>
  </si>
  <si>
    <t xml:space="preserve">modèle LV968 dimension 3/8'' longeur 5' crochet oblong et échappement </t>
  </si>
  <si>
    <t>Entonnoir</t>
  </si>
  <si>
    <t>En plastique, pour liquides</t>
  </si>
  <si>
    <t>En plastique, pour poudres</t>
  </si>
  <si>
    <t>Équerre</t>
  </si>
  <si>
    <t>À combinaison</t>
  </si>
  <si>
    <t>Étau fixe</t>
  </si>
  <si>
    <t xml:space="preserve">Pivotant à 360°, grandes mâchoires      </t>
  </si>
  <si>
    <t>Étuve</t>
  </si>
  <si>
    <t xml:space="preserve">Pour séchage, Tmax = 200°C, 2 pi3    </t>
  </si>
  <si>
    <t>Extincteur</t>
  </si>
  <si>
    <t xml:space="preserve">Feux de tout type      </t>
  </si>
  <si>
    <t>Flacon</t>
  </si>
  <si>
    <t>En polypropylène, pour échantillonnages, 100 g, par boîte de 500</t>
  </si>
  <si>
    <t>Fouloir-Damoir</t>
  </si>
  <si>
    <t>Pneumatique</t>
  </si>
  <si>
    <t>bench rammer manuel en bois</t>
  </si>
  <si>
    <t>Four de fusion</t>
  </si>
  <si>
    <t xml:space="preserve">À résistance, capacité de 50 lb d'aluminium, température jusqu'à 1200°C    </t>
  </si>
  <si>
    <t>À induction, basculant, capacité de 200 lb de fonte</t>
  </si>
  <si>
    <t>Four de traitement thermique</t>
  </si>
  <si>
    <t>À trempe, à résistance,  température jusqu'à 1100° C, chambre de 15" x 15" x 15"</t>
  </si>
  <si>
    <t>Four fusion</t>
  </si>
  <si>
    <t xml:space="preserve">À gaz, pour fonte d'aluminium      </t>
  </si>
  <si>
    <t>Frette (Jacket) 12 poX16 po</t>
  </si>
  <si>
    <t>Pour maintenir les moules en mottes, en aluminium</t>
  </si>
  <si>
    <t>Frette (Jacket) 14 poX18 po</t>
  </si>
  <si>
    <t>Grenailleuse</t>
  </si>
  <si>
    <t>À grenaille de fer, dimension de la chambre  environ 3' x 3' x 4'</t>
  </si>
  <si>
    <t>Happe</t>
  </si>
  <si>
    <t>À main, avec crochet de levage, bent handle crucible tongs</t>
  </si>
  <si>
    <t xml:space="preserve">À main, plain crucible tongs      </t>
  </si>
  <si>
    <t>Installation complète cire perdue</t>
  </si>
  <si>
    <t xml:space="preserve">moulage en cire perdue, moule en céramique </t>
  </si>
  <si>
    <t>Jeu d'outillage mécanique</t>
  </si>
  <si>
    <t xml:space="preserve">Complet      </t>
  </si>
  <si>
    <t>Lecteur de température</t>
  </si>
  <si>
    <t>Type J/K</t>
  </si>
  <si>
    <t>Lingotière</t>
  </si>
  <si>
    <t xml:space="preserve">Capacité de 10 lb, d'aluminium en lingots de 2 lb,  (Ingot molds)    </t>
  </si>
  <si>
    <t xml:space="preserve">Capacité de 50 lb, de fonte en lingots de 5 lb      </t>
  </si>
  <si>
    <t>Logiciel</t>
  </si>
  <si>
    <t xml:space="preserve">De traitement de données  type excel,acces etc    </t>
  </si>
  <si>
    <t>Logiciels SOLIDCast, FLOWCast and OPTICast</t>
  </si>
  <si>
    <t xml:space="preserve">logiciel de simulation pour pièces moulées/coulées </t>
  </si>
  <si>
    <t>Louche</t>
  </si>
  <si>
    <t>Conical ladle, 15 lb</t>
  </si>
  <si>
    <t>Machine à fabriquer des noyaux (procédé noyaux carapaces ou procédé crowning (shellcore))</t>
  </si>
  <si>
    <t>En carapace, au gaz, brûleurs, ou à résistance électrique</t>
  </si>
  <si>
    <t>Machine à fabriquer des noyaux à plateau retournable (CM -25 CORE MAKER,TT-8 turntable)</t>
  </si>
  <si>
    <t>Machine pour fabriquer des noyaux en sable aggloméré chimiquement</t>
  </si>
  <si>
    <t>Malaxeur</t>
  </si>
  <si>
    <t>À sable, à meules, capacité 300 lb</t>
  </si>
  <si>
    <t>À sable, à meules, capacité 600 lb</t>
  </si>
  <si>
    <t xml:space="preserve">Manipulateur de moule </t>
  </si>
  <si>
    <t>Manipulateur de moule pour ligne de moulage (PMH-1000-HPR MOLD HANDLER)</t>
  </si>
  <si>
    <t>Manteau sécurité aluminisé</t>
  </si>
  <si>
    <t>Mélangeur</t>
  </si>
  <si>
    <t xml:space="preserve">À vis, de sable,  prise  capacité de  production possible, 0-200 lb/min    </t>
  </si>
  <si>
    <t>Mélangeur pour sable chimique pour ligne de moulage (M200XLD)</t>
  </si>
  <si>
    <t>Mélangeur sable-résine pour ligne de moulage</t>
  </si>
  <si>
    <t>Microscope optique</t>
  </si>
  <si>
    <t xml:space="preserve">Optique, type métallographe      </t>
  </si>
  <si>
    <t>Modèle</t>
  </si>
  <si>
    <t>de petit format de forme simple</t>
  </si>
  <si>
    <t>moules métalliques</t>
  </si>
  <si>
    <t>Moules de métal en deux parties avec penture et poignée</t>
  </si>
  <si>
    <t>Ordinateur classe</t>
  </si>
  <si>
    <t>Outillage de moulage à main</t>
  </si>
  <si>
    <t xml:space="preserve">spatules double end tools: slick and oval spoon,      </t>
  </si>
  <si>
    <t>Outils à entonneoir de coulée</t>
  </si>
  <si>
    <t xml:space="preserve">1'' x 10'' sprue cutter </t>
  </si>
  <si>
    <t>Outils de démoulage</t>
  </si>
  <si>
    <t>vis et crochet</t>
  </si>
  <si>
    <t>Pantalon sécurité aluminisé</t>
  </si>
  <si>
    <t>Perceuse</t>
  </si>
  <si>
    <t>Standard 1/2",   à pile lithyum  ion</t>
  </si>
  <si>
    <t xml:space="preserve">Pied à coulisse en acier inox outils aurora modèle THZ769 </t>
  </si>
  <si>
    <t>gamme de mesure 0''- 12'' (0mm - 300mm)</t>
  </si>
  <si>
    <t xml:space="preserve">À long bec, 9" de long      </t>
  </si>
  <si>
    <t xml:space="preserve">Pour creusets, acier plaqué au nickel, 18" de long    </t>
  </si>
  <si>
    <t xml:space="preserve">À chaine      </t>
  </si>
  <si>
    <t xml:space="preserve">Pour bechers de 50 à 2000 ml      </t>
  </si>
  <si>
    <t xml:space="preserve">Pour outillage de chimie, type utilitaire,  large    </t>
  </si>
  <si>
    <t xml:space="preserve">Pour tige sur pieds      </t>
  </si>
  <si>
    <t>Pistolet à enduit</t>
  </si>
  <si>
    <t xml:space="preserve">Pneumatique      </t>
  </si>
  <si>
    <t xml:space="preserve">12 po X 16 po </t>
  </si>
  <si>
    <t>14 po x 18 po</t>
  </si>
  <si>
    <t>Plaque-modèle</t>
  </si>
  <si>
    <t>12 '' x 16''</t>
  </si>
  <si>
    <t>14''x 18''</t>
  </si>
  <si>
    <t>Poche de coulée</t>
  </si>
  <si>
    <t xml:space="preserve">capacité 200 lb de fonte    </t>
  </si>
  <si>
    <t>Pont roulant</t>
  </si>
  <si>
    <t xml:space="preserve">Capacité de 2 tonnes, installation incluse    </t>
  </si>
  <si>
    <t>Poste combiné</t>
  </si>
  <si>
    <t>De douche déluge et occulaire</t>
  </si>
  <si>
    <t>Poste de soudage</t>
  </si>
  <si>
    <t xml:space="preserve">À l'arc, AC/DC, avec accessoires      </t>
  </si>
  <si>
    <t>Pyromètre</t>
  </si>
  <si>
    <t xml:space="preserve">À thermocouple, portatif pour aluminium      </t>
  </si>
  <si>
    <t>À thermocouple, portatif pour fonte</t>
  </si>
  <si>
    <t>Récipient</t>
  </si>
  <si>
    <t>De pesage, jetable, en polystyrène, 3 5/16", par boîte de 500</t>
  </si>
  <si>
    <t>De pesage, jetable, en polystyrène, 5 1/2"</t>
  </si>
  <si>
    <t xml:space="preserve">En métal, graduées, 45 cm      </t>
  </si>
  <si>
    <t>En métal, de lissage, 40"</t>
  </si>
  <si>
    <t>Réserve</t>
  </si>
  <si>
    <t>À sable et élévateur à godets</t>
  </si>
  <si>
    <t>Rouleau convoyeur de 70 pieds (Unité de moulage automatisé)</t>
  </si>
  <si>
    <t>70 pieds de rouleau convoyeur 36 pouces largeur diamètre 3pouces et demi</t>
  </si>
  <si>
    <t>Ruban à mesurer</t>
  </si>
  <si>
    <t>5 m</t>
  </si>
  <si>
    <t>Scie à ruban verticale</t>
  </si>
  <si>
    <t xml:space="preserve">moèle TS 325 pour découper les risers, etc.      </t>
  </si>
  <si>
    <t>Séchoir vertical</t>
  </si>
  <si>
    <t xml:space="preserve">Vertical, test : humidité des sables      </t>
  </si>
  <si>
    <t>Sensor Lab</t>
  </si>
  <si>
    <t>Analyseur thermique pour carbone, Silicium, Carbone Eq, digital</t>
  </si>
  <si>
    <t>Serres en C</t>
  </si>
  <si>
    <t xml:space="preserve">0" à 20"     </t>
  </si>
  <si>
    <t xml:space="preserve">Silo 10 tonne pour sable neuf </t>
  </si>
  <si>
    <t>pour ligne de moulage</t>
  </si>
  <si>
    <t>Silo 10 tonne pour sable recyclé</t>
  </si>
  <si>
    <t>Silos</t>
  </si>
  <si>
    <t xml:space="preserve">Alimentation en sable  </t>
  </si>
  <si>
    <t>Station de lavage des yeux d'urgence</t>
  </si>
  <si>
    <t>Système de chauffage pour le sable neuf (H100 sand heater)</t>
  </si>
  <si>
    <t xml:space="preserve">pour ligne de moulage pour tenir le sable entre 15 et 20 degré </t>
  </si>
  <si>
    <t>Système de chauffage pour le sable recyclé (H100 sand heater)</t>
  </si>
  <si>
    <t>Système de recyclage des sables usés</t>
  </si>
  <si>
    <t>Table de décochage/moulin à attrition (SDAM-3 Shakeout deck/ attrition mill)</t>
  </si>
  <si>
    <t>Table de décochage</t>
  </si>
  <si>
    <t>Pour châssis de 14" x 20" x 10",  2' x 3'</t>
  </si>
  <si>
    <t>Table vibrante</t>
  </si>
  <si>
    <t>Tamis</t>
  </si>
  <si>
    <t xml:space="preserve">Diamètre de 18", #4 mesh, en plastique      </t>
  </si>
  <si>
    <t xml:space="preserve">Diamètre de 18", #8 mesh, en plastique      </t>
  </si>
  <si>
    <t xml:space="preserve">Pour regénération du sable      </t>
  </si>
  <si>
    <t>Thermocouple</t>
  </si>
  <si>
    <t>Rouleau de fil, type K, isolation en fibre  de verre, 100'</t>
  </si>
  <si>
    <t>De contact, de type K</t>
  </si>
  <si>
    <t>Transporteur pneumatique (Klein 3'')</t>
  </si>
  <si>
    <t>Pour transporter le sable recyclé vers le silo 10 ton</t>
  </si>
  <si>
    <t xml:space="preserve">Tronçonneuse à main </t>
  </si>
  <si>
    <t>À main</t>
  </si>
  <si>
    <t>Tronçonneuse fixe</t>
  </si>
  <si>
    <t>Fixe</t>
  </si>
  <si>
    <t>Trousse d'urgence</t>
  </si>
  <si>
    <t>Truelle de mouleur (trowel)</t>
  </si>
  <si>
    <t>De mouleur</t>
  </si>
  <si>
    <t>Unité de moulage automatisé</t>
  </si>
  <si>
    <t>Veste</t>
  </si>
  <si>
    <t>De sécurité, en amiante aluminisé</t>
  </si>
  <si>
    <t>Vis-anneaux</t>
  </si>
  <si>
    <t>Pour ébranlage des modèles</t>
  </si>
  <si>
    <t>Visière</t>
  </si>
  <si>
    <t xml:space="preserve">Avec support      </t>
  </si>
  <si>
    <t>12,13,15</t>
  </si>
  <si>
    <t>4,12,13</t>
  </si>
  <si>
    <t>5,7,14,16</t>
  </si>
  <si>
    <t>5,14,16</t>
  </si>
  <si>
    <t>Toutes</t>
  </si>
  <si>
    <t>4,5,8,12,14</t>
  </si>
  <si>
    <t>5,8,14</t>
  </si>
  <si>
    <t>classe</t>
  </si>
  <si>
    <t>4,7,12,13</t>
  </si>
  <si>
    <t>9,12,13</t>
  </si>
  <si>
    <t>4,10,12</t>
  </si>
  <si>
    <t>atelier</t>
  </si>
  <si>
    <t>4,10,12,13</t>
  </si>
  <si>
    <t>4,12,13,15</t>
  </si>
  <si>
    <t>5,9,14</t>
  </si>
  <si>
    <t>Transformation des métaux en fusion - DEP 5381</t>
  </si>
  <si>
    <t>Appareil jet de sable</t>
  </si>
  <si>
    <t>Réserve de sable</t>
  </si>
  <si>
    <t>Sable pétrobond</t>
  </si>
  <si>
    <t>sable prémélangé à base d'huile sac de 25 kg</t>
  </si>
  <si>
    <t>Acier rebut</t>
  </si>
  <si>
    <t>Adhésif refcostix 6000</t>
  </si>
  <si>
    <t>Pour moules et tout usage, contenant de 30 kg , pix par kg</t>
  </si>
  <si>
    <t>Alcool dénaturé</t>
  </si>
  <si>
    <t>4 bouteilles de 1 gallon</t>
  </si>
  <si>
    <t>Alliage d'aluminium</t>
  </si>
  <si>
    <t xml:space="preserve">A356, par tm      </t>
  </si>
  <si>
    <t>alphacure 105</t>
  </si>
  <si>
    <t>alphaset 9040</t>
  </si>
  <si>
    <t>Alumini-Cu</t>
  </si>
  <si>
    <t>Alcu par livre</t>
  </si>
  <si>
    <t>Alumino-Mn</t>
  </si>
  <si>
    <t>Almn par livre</t>
  </si>
  <si>
    <t>Alumino-Si</t>
  </si>
  <si>
    <t>AlSi par livre</t>
  </si>
  <si>
    <t>Argile</t>
  </si>
  <si>
    <t xml:space="preserve">southern Bentonite, par sac de 2000lbs   </t>
  </si>
  <si>
    <t>Balai</t>
  </si>
  <si>
    <t>Brosse de 24"</t>
  </si>
  <si>
    <t>Bleu de méthylène</t>
  </si>
  <si>
    <t xml:space="preserve">En poudre, 1 kg      </t>
  </si>
  <si>
    <t>Bloc support 10'' x 4''</t>
  </si>
  <si>
    <r>
      <t xml:space="preserve">Pour creuset </t>
    </r>
    <r>
      <rPr>
        <sz val="9"/>
        <rFont val="Calibri"/>
        <family val="2"/>
        <scheme val="minor"/>
      </rPr>
      <t>(TPX 475E)</t>
    </r>
  </si>
  <si>
    <t>Bloc support 14'' x 2''</t>
  </si>
  <si>
    <r>
      <t xml:space="preserve">Pour creuset </t>
    </r>
    <r>
      <rPr>
        <sz val="9"/>
        <rFont val="Calibri"/>
        <family val="2"/>
        <scheme val="minor"/>
      </rPr>
      <t>(BX 168)</t>
    </r>
    <r>
      <rPr>
        <sz val="11"/>
        <rFont val="Calibri"/>
        <family val="2"/>
        <scheme val="minor"/>
      </rPr>
      <t xml:space="preserve"> </t>
    </r>
  </si>
  <si>
    <t xml:space="preserve">Pour les enseignants      </t>
  </si>
  <si>
    <t>alliages de bronze prix/livres</t>
  </si>
  <si>
    <t>À craie de tableau</t>
  </si>
  <si>
    <t>Pour établi</t>
  </si>
  <si>
    <t xml:space="preserve">Capteur pour analyseur sensor lab </t>
  </si>
  <si>
    <t>Capteur QK-200 (quick-cup sensor) avec Tellurium boite de 100 unités</t>
  </si>
  <si>
    <t>Cire</t>
  </si>
  <si>
    <t>Par litre</t>
  </si>
  <si>
    <t>Coagulent de laitier</t>
  </si>
  <si>
    <t>par tonne</t>
  </si>
  <si>
    <t>Cotisation annuelle à l'Association</t>
  </si>
  <si>
    <t>AFS est du canada</t>
  </si>
  <si>
    <t>Craie à tableau</t>
  </si>
  <si>
    <t xml:space="preserve">Assorties, par boîte de 144 </t>
  </si>
  <si>
    <t>Creuset</t>
  </si>
  <si>
    <t xml:space="preserve">Pour four à induction left-coil, en zircon,  capacité de 100 lb    </t>
  </si>
  <si>
    <r>
      <t xml:space="preserve">Pour four à résistance </t>
    </r>
    <r>
      <rPr>
        <sz val="9"/>
        <rFont val="Calibri"/>
        <family val="2"/>
        <scheme val="minor"/>
      </rPr>
      <t>(Morganite TPX-475E)</t>
    </r>
  </si>
  <si>
    <t xml:space="preserve">Pour four à induction, , capacité de 200 lb    </t>
  </si>
  <si>
    <r>
      <t xml:space="preserve">Pour four à gaz </t>
    </r>
    <r>
      <rPr>
        <sz val="9"/>
        <rFont val="Calibri"/>
        <family val="2"/>
        <scheme val="minor"/>
      </rPr>
      <t>(BX 168)</t>
    </r>
    <r>
      <rPr>
        <sz val="11"/>
        <rFont val="Calibri"/>
        <family val="2"/>
        <scheme val="minor"/>
      </rPr>
      <t xml:space="preserve"> </t>
    </r>
  </si>
  <si>
    <t>Dégazeur affineur</t>
  </si>
  <si>
    <t xml:space="preserve">Pour aluminium, par kg </t>
  </si>
  <si>
    <t xml:space="preserve">disque </t>
  </si>
  <si>
    <t>Disque de tronçonneuse fixe, ferreux et non-ferreux</t>
  </si>
  <si>
    <t>Enduit</t>
  </si>
  <si>
    <t>À base de graphite, pour moules et noyaux,  contenant de 50 livres, par/livre</t>
  </si>
  <si>
    <t xml:space="preserve">Aqueux au zircon, pour tubes de thermocouples  et outillage en acier, baril de 41 kg, par kg  </t>
  </si>
  <si>
    <t>Énergie requise pour les fours</t>
  </si>
  <si>
    <t xml:space="preserve">Puissance totale de 300 kw/h      </t>
  </si>
  <si>
    <t>Entretien de l'équipement</t>
  </si>
  <si>
    <t>Calibration des appareillages, dépannage du spectromètre, réparation des gros équipements comme le fours, machines à mouler et à noyauter</t>
  </si>
  <si>
    <t>Ferrosilicium</t>
  </si>
  <si>
    <t>Par livre</t>
  </si>
  <si>
    <t>Feuille de céramique (mica)</t>
  </si>
  <si>
    <t>Protège les inducteurs des fours, largeur 24", par rouleau de 495 pi.cu  (Quantité bonne pour 4 ans min)</t>
  </si>
  <si>
    <t>Filtre de papier</t>
  </si>
  <si>
    <t xml:space="preserve">#40, diamètre 12,5 cm,  par boîte    </t>
  </si>
  <si>
    <t>Fonte</t>
  </si>
  <si>
    <t xml:space="preserve">En gueuses, par tm    </t>
  </si>
  <si>
    <t>De perceuse, 1/2",  ensemble 60 pièces, en acier rapide</t>
  </si>
  <si>
    <t>Gant</t>
  </si>
  <si>
    <t>Jetable, en latex, boîte de 100 moyen et large</t>
  </si>
  <si>
    <t>14", kevlar ,isolant pour coulée  2 paires</t>
  </si>
  <si>
    <t>Gaz CO2</t>
  </si>
  <si>
    <t>Bonbonne</t>
  </si>
  <si>
    <t xml:space="preserve">Goupilles de cisaillement de remplacement </t>
  </si>
  <si>
    <t>Pièces de remplacement pour appareil Pin Brinell</t>
  </si>
  <si>
    <t>Lame</t>
  </si>
  <si>
    <t>De scie à ruban verticale, ferreux et non-ferreux</t>
  </si>
  <si>
    <t>De scie va-et-vient, ferreux et non-ferreux</t>
  </si>
  <si>
    <t>De tronçonneuse à main, ferreux et non-ferreux</t>
  </si>
  <si>
    <t>Liant</t>
  </si>
  <si>
    <t>De sable, au silicate de soude, contenant de 304 kg, pour CO2 , par kg</t>
  </si>
  <si>
    <t>Livre</t>
  </si>
  <si>
    <t>Référence</t>
  </si>
  <si>
    <t xml:space="preserve">Méthanol </t>
  </si>
  <si>
    <t>MgFeSi</t>
  </si>
  <si>
    <t>ferro-alliage pour fonte ductile 2,95 le kg</t>
  </si>
  <si>
    <t xml:space="preserve">Papier </t>
  </si>
  <si>
    <t xml:space="preserve">500 feuilles      </t>
  </si>
  <si>
    <t>Pâte (blue ram)</t>
  </si>
  <si>
    <t>Réfractaire, pour sceller le garnissage d'un four à induction, par boite de 55 lbs</t>
  </si>
  <si>
    <t>Pour enduit de moules</t>
  </si>
  <si>
    <t xml:space="preserve">Pour alliages d'aluminium, capacité de 20 lb      </t>
  </si>
  <si>
    <t>Poudre de couverture et d'écumage</t>
  </si>
  <si>
    <t xml:space="preserve">Pour aluminium, prix par livre baril de 400lbs min  </t>
  </si>
  <si>
    <t>Produit exothermique</t>
  </si>
  <si>
    <t>Et isolant, pour masselottes en acier ou en fonte, par kg</t>
  </si>
  <si>
    <t>Et isolant, pour masselottes en aluminium, par lbs baril 400 lbs min</t>
  </si>
  <si>
    <t>refcopart 1000</t>
  </si>
  <si>
    <t>lubrifiant à base de talc, en poudre, pour  démoulage sable  à vert,   1,05$/livres</t>
  </si>
  <si>
    <t>Pour fonderie, jetable, à double coquille, par boîte de 20</t>
  </si>
  <si>
    <t>Sable de silice</t>
  </si>
  <si>
    <t xml:space="preserve">De silice, par tonne   </t>
  </si>
  <si>
    <t>Solvant</t>
  </si>
  <si>
    <t>Pour enduits réfractaires, à base d'alcool, 20 litre</t>
  </si>
  <si>
    <t>Tige</t>
  </si>
  <si>
    <t>En métal, pour percer des évents</t>
  </si>
  <si>
    <t>at</t>
  </si>
  <si>
    <t>toute</t>
  </si>
  <si>
    <t>5,12,13,14</t>
  </si>
  <si>
    <t>7,8,9,14,16</t>
  </si>
  <si>
    <t>toutes</t>
  </si>
  <si>
    <t>4,7,12,13,14</t>
  </si>
  <si>
    <t>8,9,12,13</t>
  </si>
  <si>
    <t>TMF</t>
  </si>
  <si>
    <t>Survêtement de protection contre éclaboussures de métal liquide lors de la fusion et la coulée</t>
  </si>
  <si>
    <t>Nom du program-me</t>
  </si>
  <si>
    <t>Program-me</t>
  </si>
  <si>
    <t>Catégo-rie</t>
  </si>
  <si>
    <r>
      <t xml:space="preserve">Analyseur de porosité pour aluminium en fusion </t>
    </r>
    <r>
      <rPr>
        <sz val="10"/>
        <rFont val="Calibri"/>
        <family val="2"/>
        <scheme val="minor"/>
      </rPr>
      <t>(PAS3000 Porosity Analysis System)</t>
    </r>
  </si>
  <si>
    <r>
      <t xml:space="preserve">Élingue quadruple chaine en acier </t>
    </r>
    <r>
      <rPr>
        <sz val="10"/>
        <color rgb="FFC00000"/>
        <rFont val="Calibri"/>
        <family val="2"/>
        <scheme val="minor"/>
      </rPr>
      <t>(Vangard steel)</t>
    </r>
  </si>
  <si>
    <r>
      <t>Plaque de fonds en aluminium</t>
    </r>
    <r>
      <rPr>
        <sz val="10"/>
        <rFont val="Calibri"/>
        <family val="2"/>
        <scheme val="minor"/>
      </rPr>
      <t xml:space="preserve"> (aluminium bottom board)</t>
    </r>
  </si>
  <si>
    <r>
      <t xml:space="preserve">Machine de moulage universel </t>
    </r>
    <r>
      <rPr>
        <sz val="10"/>
        <rFont val="Calibri"/>
        <family val="2"/>
        <scheme val="minor"/>
      </rPr>
      <t>(UMM-2-36 Universal Molding Machines)</t>
    </r>
  </si>
  <si>
    <t>Échelle escamotable et portative</t>
  </si>
  <si>
    <t>Échelle  portative et pliable</t>
  </si>
  <si>
    <t>Nom de 
catégorie</t>
  </si>
  <si>
    <t xml:space="preserve">Retaille, par livre  </t>
  </si>
  <si>
    <t>Catalyseur pour résine phénolique alphaset</t>
  </si>
  <si>
    <t>Résine phénolique, liquide, par lives</t>
  </si>
  <si>
    <t>Bottines de fondeur</t>
  </si>
  <si>
    <t xml:space="preserve">Bronze everdure </t>
  </si>
  <si>
    <t>Compétences
principales</t>
  </si>
  <si>
    <r>
      <t>Solvan</t>
    </r>
    <r>
      <rPr>
        <sz val="11"/>
        <rFont val="Arial"/>
        <family val="2"/>
      </rPr>
      <t xml:space="preserve">t </t>
    </r>
    <r>
      <rPr>
        <sz val="11"/>
        <rFont val="Calibri"/>
        <family val="2"/>
        <scheme val="minor"/>
      </rPr>
      <t>pour sable petrobond chaudières 20 litres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</si>
</sst>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44" fontId="2" fillId="3" borderId="1" xfId="2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Border="1" applyAlignment="1">
      <alignment vertical="center"/>
    </xf>
    <xf numFmtId="44" fontId="2" fillId="0" borderId="6" xfId="2" applyNumberFormat="1" applyFont="1" applyBorder="1" applyAlignment="1">
      <alignment vertical="center"/>
    </xf>
    <xf numFmtId="0" fontId="2" fillId="3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8" xfId="3" applyNumberFormat="1" applyFont="1" applyBorder="1" applyAlignment="1">
      <alignment horizontal="center" vertical="center" wrapText="1"/>
    </xf>
    <xf numFmtId="0" fontId="2" fillId="3" borderId="8" xfId="3" applyNumberFormat="1" applyFont="1" applyFill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44" fontId="0" fillId="0" borderId="0" xfId="0" applyNumberFormat="1" applyAlignment="1"/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left" vertical="center" wrapText="1"/>
    </xf>
    <xf numFmtId="164" fontId="10" fillId="2" borderId="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4" fontId="10" fillId="2" borderId="4" xfId="0" applyNumberFormat="1" applyFont="1" applyFill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left" vertical="center" wrapText="1"/>
    </xf>
    <xf numFmtId="0" fontId="2" fillId="0" borderId="1" xfId="3" applyNumberFormat="1" applyFont="1" applyBorder="1" applyAlignment="1">
      <alignment horizontal="left" vertical="center" wrapText="1"/>
    </xf>
    <xf numFmtId="0" fontId="2" fillId="0" borderId="8" xfId="3" applyNumberFormat="1" applyFont="1" applyBorder="1" applyAlignment="1">
      <alignment horizontal="left" vertical="center" wrapText="1"/>
    </xf>
    <xf numFmtId="0" fontId="2" fillId="3" borderId="8" xfId="3" applyNumberFormat="1" applyFont="1" applyFill="1" applyBorder="1" applyAlignment="1">
      <alignment horizontal="left" vertical="center" wrapText="1"/>
    </xf>
    <xf numFmtId="0" fontId="2" fillId="0" borderId="6" xfId="3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44" fontId="14" fillId="2" borderId="3" xfId="0" applyNumberFormat="1" applyFont="1" applyFill="1" applyBorder="1" applyAlignment="1">
      <alignment horizontal="center" vertical="center" wrapText="1"/>
    </xf>
    <xf numFmtId="44" fontId="14" fillId="2" borderId="3" xfId="0" applyNumberFormat="1" applyFont="1" applyFill="1" applyBorder="1" applyAlignment="1">
      <alignment horizontal="left" vertical="center" wrapText="1"/>
    </xf>
    <xf numFmtId="164" fontId="14" fillId="2" borderId="3" xfId="1" applyFont="1" applyFill="1" applyBorder="1" applyAlignment="1">
      <alignment horizontal="center" vertical="center" wrapText="1"/>
    </xf>
    <xf numFmtId="44" fontId="14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44" fontId="15" fillId="3" borderId="1" xfId="2" applyNumberFormat="1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4" fontId="15" fillId="0" borderId="1" xfId="2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3" borderId="1" xfId="3" applyNumberFormat="1" applyFont="1" applyFill="1" applyBorder="1" applyAlignment="1">
      <alignment horizontal="center" vertical="center" wrapText="1"/>
    </xf>
    <xf numFmtId="0" fontId="15" fillId="3" borderId="1" xfId="3" applyNumberFormat="1" applyFont="1" applyFill="1" applyBorder="1" applyAlignment="1">
      <alignment horizontal="left" vertical="center" wrapText="1"/>
    </xf>
    <xf numFmtId="0" fontId="15" fillId="3" borderId="5" xfId="3" applyNumberFormat="1" applyFont="1" applyFill="1" applyBorder="1" applyAlignment="1">
      <alignment horizontal="center" vertical="center" wrapText="1"/>
    </xf>
    <xf numFmtId="0" fontId="15" fillId="0" borderId="1" xfId="3" applyNumberFormat="1" applyFont="1" applyBorder="1" applyAlignment="1">
      <alignment horizontal="center" vertical="center" wrapText="1"/>
    </xf>
    <xf numFmtId="0" fontId="15" fillId="0" borderId="1" xfId="3" applyNumberFormat="1" applyFont="1" applyBorder="1" applyAlignment="1">
      <alignment horizontal="left" vertical="center" wrapText="1"/>
    </xf>
    <xf numFmtId="0" fontId="15" fillId="0" borderId="5" xfId="3" applyNumberFormat="1" applyFont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left" vertical="center" wrapText="1"/>
    </xf>
    <xf numFmtId="0" fontId="15" fillId="0" borderId="9" xfId="3" applyNumberFormat="1" applyFont="1" applyBorder="1" applyAlignment="1">
      <alignment horizontal="center" vertical="center" wrapText="1"/>
    </xf>
    <xf numFmtId="0" fontId="15" fillId="3" borderId="8" xfId="3" applyNumberFormat="1" applyFont="1" applyFill="1" applyBorder="1" applyAlignment="1">
      <alignment horizontal="center" vertical="center" wrapText="1"/>
    </xf>
    <xf numFmtId="0" fontId="15" fillId="3" borderId="8" xfId="3" applyNumberFormat="1" applyFont="1" applyFill="1" applyBorder="1" applyAlignment="1">
      <alignment horizontal="left" vertical="center" wrapText="1"/>
    </xf>
    <xf numFmtId="0" fontId="15" fillId="3" borderId="9" xfId="3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Border="1" applyAlignment="1">
      <alignment horizontal="center"/>
    </xf>
    <xf numFmtId="44" fontId="12" fillId="0" borderId="0" xfId="0" applyNumberFormat="1" applyFont="1"/>
    <xf numFmtId="0" fontId="18" fillId="0" borderId="0" xfId="6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3" applyNumberFormat="1" applyFont="1" applyFill="1" applyBorder="1" applyAlignment="1">
      <alignment horizontal="center" vertical="center" wrapText="1"/>
    </xf>
    <xf numFmtId="0" fontId="15" fillId="0" borderId="1" xfId="3" applyNumberFormat="1" applyFont="1" applyFill="1" applyBorder="1" applyAlignment="1">
      <alignment horizontal="left" vertical="center" wrapText="1"/>
    </xf>
    <xf numFmtId="44" fontId="15" fillId="0" borderId="1" xfId="2" applyNumberFormat="1" applyFont="1" applyFill="1" applyBorder="1" applyAlignment="1">
      <alignment vertical="center"/>
    </xf>
    <xf numFmtId="0" fontId="15" fillId="0" borderId="5" xfId="3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5" fillId="4" borderId="1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6" xfId="3" applyNumberFormat="1" applyFont="1" applyFill="1" applyBorder="1" applyAlignment="1">
      <alignment horizontal="center" vertical="center" wrapText="1"/>
    </xf>
    <xf numFmtId="0" fontId="15" fillId="4" borderId="6" xfId="3" applyNumberFormat="1" applyFont="1" applyFill="1" applyBorder="1" applyAlignment="1">
      <alignment horizontal="left" vertical="center" wrapText="1"/>
    </xf>
    <xf numFmtId="44" fontId="15" fillId="4" borderId="6" xfId="2" applyNumberFormat="1" applyFont="1" applyFill="1" applyBorder="1" applyAlignment="1">
      <alignment vertical="center"/>
    </xf>
    <xf numFmtId="0" fontId="15" fillId="4" borderId="7" xfId="3" applyNumberFormat="1" applyFont="1" applyFill="1" applyBorder="1" applyAlignment="1">
      <alignment horizontal="center" vertical="center" wrapText="1"/>
    </xf>
  </cellXfs>
  <cellStyles count="7">
    <cellStyle name="Milliers" xfId="1" builtinId="3"/>
    <cellStyle name="Monétaire" xfId="2" builtinId="4"/>
    <cellStyle name="Monétaire 2" xfId="5" xr:uid="{A80F7C0E-CF15-4952-BA38-6606B2A590DD}"/>
    <cellStyle name="Normal" xfId="0" builtinId="0"/>
    <cellStyle name="Normal 2" xfId="3" xr:uid="{00000000-0005-0000-0000-000003000000}"/>
    <cellStyle name="Normal 2 2" xfId="4" xr:uid="{00000000-0005-0000-0000-000004000000}"/>
    <cellStyle name="Normal_Feuil1" xfId="6" xr:uid="{1E936E40-E0B9-41A4-A237-6EF2C4E4A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123678</xdr:colOff>
      <xdr:row>2</xdr:row>
      <xdr:rowOff>149528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DA27153-F8F5-4894-B3DF-6229D6F30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6241" cy="959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1139678</xdr:colOff>
      <xdr:row>3</xdr:row>
      <xdr:rowOff>31750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CDA624F-5F9D-4933-800A-158314DAF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624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28"/>
  <sheetViews>
    <sheetView tabSelected="1" topLeftCell="A174" zoomScale="80" zoomScaleNormal="80" workbookViewId="0">
      <selection activeCell="I185" sqref="I185"/>
    </sheetView>
  </sheetViews>
  <sheetFormatPr baseColWidth="10" defaultColWidth="11.453125" defaultRowHeight="32.15" customHeight="1"/>
  <cols>
    <col min="1" max="2" width="8.1796875" style="35" customWidth="1"/>
    <col min="3" max="3" width="8.1796875" style="36" customWidth="1"/>
    <col min="4" max="4" width="14.453125" style="36" customWidth="1"/>
    <col min="5" max="5" width="34.54296875" style="37" customWidth="1"/>
    <col min="6" max="6" width="40.453125" style="37" customWidth="1"/>
    <col min="7" max="7" width="9.1796875" style="36" customWidth="1"/>
    <col min="8" max="8" width="15.08984375" style="36" customWidth="1"/>
    <col min="9" max="9" width="16.36328125" style="36" customWidth="1"/>
    <col min="10" max="10" width="7.54296875" style="36" customWidth="1"/>
    <col min="11" max="11" width="14.1796875" style="36" customWidth="1"/>
    <col min="12" max="16384" width="11.453125" style="36"/>
  </cols>
  <sheetData>
    <row r="3" spans="1:11" ht="32.15" customHeight="1">
      <c r="A3" s="77" t="s">
        <v>327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32.15" customHeight="1">
      <c r="A4" s="76" t="s">
        <v>11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8" customHeight="1"/>
    <row r="6" spans="1:11" ht="32.15" customHeight="1" thickBot="1"/>
    <row r="7" spans="1:11" s="44" customFormat="1" ht="56.5" customHeight="1">
      <c r="A7" s="38" t="s">
        <v>444</v>
      </c>
      <c r="B7" s="39" t="s">
        <v>443</v>
      </c>
      <c r="C7" s="40" t="s">
        <v>8</v>
      </c>
      <c r="D7" s="40" t="s">
        <v>7</v>
      </c>
      <c r="E7" s="41" t="s">
        <v>1</v>
      </c>
      <c r="F7" s="41" t="s">
        <v>2</v>
      </c>
      <c r="G7" s="40" t="s">
        <v>3</v>
      </c>
      <c r="H7" s="42" t="s">
        <v>29</v>
      </c>
      <c r="I7" s="42" t="s">
        <v>5</v>
      </c>
      <c r="J7" s="40" t="s">
        <v>4</v>
      </c>
      <c r="K7" s="43" t="s">
        <v>458</v>
      </c>
    </row>
    <row r="8" spans="1:11" s="51" customFormat="1" ht="44.15" customHeight="1">
      <c r="A8" s="52">
        <v>5381</v>
      </c>
      <c r="B8" s="53" t="s">
        <v>441</v>
      </c>
      <c r="C8" s="53">
        <v>1</v>
      </c>
      <c r="D8" s="54" t="s">
        <v>26</v>
      </c>
      <c r="E8" s="55" t="s">
        <v>25</v>
      </c>
      <c r="F8" s="55" t="s">
        <v>31</v>
      </c>
      <c r="G8" s="53">
        <v>2</v>
      </c>
      <c r="H8" s="56">
        <v>10</v>
      </c>
      <c r="I8" s="56">
        <f t="shared" ref="I8:I39" si="0">+G8*H8</f>
        <v>20</v>
      </c>
      <c r="J8" s="53">
        <v>10</v>
      </c>
      <c r="K8" s="57" t="s">
        <v>13</v>
      </c>
    </row>
    <row r="9" spans="1:11" s="51" customFormat="1" ht="32.15" customHeight="1">
      <c r="A9" s="45">
        <v>5381</v>
      </c>
      <c r="B9" s="46" t="s">
        <v>441</v>
      </c>
      <c r="C9" s="58">
        <v>1</v>
      </c>
      <c r="D9" s="58" t="s">
        <v>26</v>
      </c>
      <c r="E9" s="59" t="s">
        <v>32</v>
      </c>
      <c r="F9" s="59" t="s">
        <v>33</v>
      </c>
      <c r="G9" s="58">
        <v>1</v>
      </c>
      <c r="H9" s="49">
        <v>391.95</v>
      </c>
      <c r="I9" s="49">
        <f t="shared" si="0"/>
        <v>391.95</v>
      </c>
      <c r="J9" s="58">
        <v>25</v>
      </c>
      <c r="K9" s="60" t="s">
        <v>13</v>
      </c>
    </row>
    <row r="10" spans="1:11" s="51" customFormat="1" ht="32.15" customHeight="1">
      <c r="A10" s="52">
        <v>5381</v>
      </c>
      <c r="B10" s="53" t="s">
        <v>441</v>
      </c>
      <c r="C10" s="61">
        <v>1</v>
      </c>
      <c r="D10" s="61" t="s">
        <v>26</v>
      </c>
      <c r="E10" s="62" t="s">
        <v>32</v>
      </c>
      <c r="F10" s="62" t="s">
        <v>34</v>
      </c>
      <c r="G10" s="61">
        <v>1</v>
      </c>
      <c r="H10" s="56">
        <v>405</v>
      </c>
      <c r="I10" s="56">
        <f t="shared" si="0"/>
        <v>405</v>
      </c>
      <c r="J10" s="61">
        <v>25</v>
      </c>
      <c r="K10" s="63" t="s">
        <v>13</v>
      </c>
    </row>
    <row r="11" spans="1:11" s="51" customFormat="1" ht="32.15" customHeight="1">
      <c r="A11" s="45">
        <v>5381</v>
      </c>
      <c r="B11" s="46" t="s">
        <v>441</v>
      </c>
      <c r="C11" s="58">
        <v>1</v>
      </c>
      <c r="D11" s="58" t="s">
        <v>26</v>
      </c>
      <c r="E11" s="59" t="s">
        <v>35</v>
      </c>
      <c r="F11" s="59" t="s">
        <v>36</v>
      </c>
      <c r="G11" s="58">
        <v>2</v>
      </c>
      <c r="H11" s="49">
        <v>182</v>
      </c>
      <c r="I11" s="49">
        <f t="shared" si="0"/>
        <v>364</v>
      </c>
      <c r="J11" s="58">
        <v>25</v>
      </c>
      <c r="K11" s="60" t="s">
        <v>13</v>
      </c>
    </row>
    <row r="12" spans="1:11" s="51" customFormat="1" ht="32.15" customHeight="1">
      <c r="A12" s="52">
        <v>5381</v>
      </c>
      <c r="B12" s="53" t="s">
        <v>441</v>
      </c>
      <c r="C12" s="61">
        <v>1</v>
      </c>
      <c r="D12" s="61" t="s">
        <v>26</v>
      </c>
      <c r="E12" s="62" t="s">
        <v>37</v>
      </c>
      <c r="F12" s="62" t="s">
        <v>38</v>
      </c>
      <c r="G12" s="61">
        <v>2</v>
      </c>
      <c r="H12" s="56">
        <v>362.95</v>
      </c>
      <c r="I12" s="56">
        <f t="shared" si="0"/>
        <v>725.9</v>
      </c>
      <c r="J12" s="61">
        <v>25</v>
      </c>
      <c r="K12" s="63" t="s">
        <v>13</v>
      </c>
    </row>
    <row r="13" spans="1:11" s="51" customFormat="1" ht="32.15" customHeight="1">
      <c r="A13" s="45">
        <v>5381</v>
      </c>
      <c r="B13" s="46" t="s">
        <v>441</v>
      </c>
      <c r="C13" s="58">
        <v>1</v>
      </c>
      <c r="D13" s="58" t="s">
        <v>26</v>
      </c>
      <c r="E13" s="59" t="s">
        <v>39</v>
      </c>
      <c r="F13" s="59"/>
      <c r="G13" s="58">
        <v>20</v>
      </c>
      <c r="H13" s="49">
        <v>50</v>
      </c>
      <c r="I13" s="49">
        <f t="shared" si="0"/>
        <v>1000</v>
      </c>
      <c r="J13" s="58">
        <v>20</v>
      </c>
      <c r="K13" s="60" t="s">
        <v>13</v>
      </c>
    </row>
    <row r="14" spans="1:11" s="51" customFormat="1" ht="32.15" customHeight="1">
      <c r="A14" s="52">
        <v>5381</v>
      </c>
      <c r="B14" s="53" t="s">
        <v>441</v>
      </c>
      <c r="C14" s="61">
        <v>1</v>
      </c>
      <c r="D14" s="61" t="s">
        <v>26</v>
      </c>
      <c r="E14" s="62" t="s">
        <v>40</v>
      </c>
      <c r="F14" s="62"/>
      <c r="G14" s="61">
        <v>20</v>
      </c>
      <c r="H14" s="56">
        <v>209.95</v>
      </c>
      <c r="I14" s="56">
        <f t="shared" si="0"/>
        <v>4199</v>
      </c>
      <c r="J14" s="61">
        <v>25</v>
      </c>
      <c r="K14" s="63">
        <v>1</v>
      </c>
    </row>
    <row r="15" spans="1:11" s="51" customFormat="1" ht="32.15" customHeight="1">
      <c r="A15" s="45">
        <v>5381</v>
      </c>
      <c r="B15" s="46" t="s">
        <v>441</v>
      </c>
      <c r="C15" s="58">
        <v>1</v>
      </c>
      <c r="D15" s="58" t="s">
        <v>26</v>
      </c>
      <c r="E15" s="59" t="s">
        <v>41</v>
      </c>
      <c r="F15" s="59"/>
      <c r="G15" s="58">
        <v>2</v>
      </c>
      <c r="H15" s="49">
        <v>200</v>
      </c>
      <c r="I15" s="49">
        <f t="shared" si="0"/>
        <v>400</v>
      </c>
      <c r="J15" s="58">
        <v>20</v>
      </c>
      <c r="K15" s="60" t="s">
        <v>13</v>
      </c>
    </row>
    <row r="16" spans="1:11" s="51" customFormat="1" ht="32.15" customHeight="1">
      <c r="A16" s="52">
        <v>5381</v>
      </c>
      <c r="B16" s="53" t="s">
        <v>441</v>
      </c>
      <c r="C16" s="61">
        <v>1</v>
      </c>
      <c r="D16" s="61" t="s">
        <v>26</v>
      </c>
      <c r="E16" s="62" t="s">
        <v>42</v>
      </c>
      <c r="F16" s="62" t="s">
        <v>43</v>
      </c>
      <c r="G16" s="61">
        <v>1</v>
      </c>
      <c r="H16" s="56">
        <v>200</v>
      </c>
      <c r="I16" s="56">
        <f t="shared" si="0"/>
        <v>200</v>
      </c>
      <c r="J16" s="61">
        <v>20</v>
      </c>
      <c r="K16" s="63" t="s">
        <v>13</v>
      </c>
    </row>
    <row r="17" spans="1:11" s="51" customFormat="1" ht="32.15" customHeight="1">
      <c r="A17" s="45">
        <v>5381</v>
      </c>
      <c r="B17" s="46" t="s">
        <v>441</v>
      </c>
      <c r="C17" s="58">
        <v>1</v>
      </c>
      <c r="D17" s="58" t="s">
        <v>26</v>
      </c>
      <c r="E17" s="59" t="s">
        <v>44</v>
      </c>
      <c r="F17" s="59" t="s">
        <v>45</v>
      </c>
      <c r="G17" s="58">
        <v>20</v>
      </c>
      <c r="H17" s="49">
        <v>33</v>
      </c>
      <c r="I17" s="49">
        <f t="shared" si="0"/>
        <v>660</v>
      </c>
      <c r="J17" s="58">
        <v>20</v>
      </c>
      <c r="K17" s="60" t="s">
        <v>13</v>
      </c>
    </row>
    <row r="18" spans="1:11" s="51" customFormat="1" ht="32.15" customHeight="1">
      <c r="A18" s="52">
        <v>5381</v>
      </c>
      <c r="B18" s="53" t="s">
        <v>441</v>
      </c>
      <c r="C18" s="53">
        <v>1</v>
      </c>
      <c r="D18" s="54" t="s">
        <v>26</v>
      </c>
      <c r="E18" s="55" t="s">
        <v>46</v>
      </c>
      <c r="F18" s="55" t="s">
        <v>47</v>
      </c>
      <c r="G18" s="53">
        <v>1</v>
      </c>
      <c r="H18" s="56">
        <v>147.1</v>
      </c>
      <c r="I18" s="56">
        <f t="shared" si="0"/>
        <v>147.1</v>
      </c>
      <c r="J18" s="53">
        <v>25</v>
      </c>
      <c r="K18" s="57" t="s">
        <v>13</v>
      </c>
    </row>
    <row r="19" spans="1:11" s="51" customFormat="1" ht="32.15" customHeight="1">
      <c r="A19" s="45">
        <v>5381</v>
      </c>
      <c r="B19" s="46" t="s">
        <v>441</v>
      </c>
      <c r="C19" s="46">
        <v>1</v>
      </c>
      <c r="D19" s="47" t="s">
        <v>26</v>
      </c>
      <c r="E19" s="48" t="s">
        <v>23</v>
      </c>
      <c r="F19" s="48" t="s">
        <v>48</v>
      </c>
      <c r="G19" s="46">
        <v>1</v>
      </c>
      <c r="H19" s="49">
        <v>365</v>
      </c>
      <c r="I19" s="49">
        <f t="shared" si="0"/>
        <v>365</v>
      </c>
      <c r="J19" s="46">
        <v>25</v>
      </c>
      <c r="K19" s="50" t="s">
        <v>13</v>
      </c>
    </row>
    <row r="20" spans="1:11" s="84" customFormat="1" ht="44.15" customHeight="1">
      <c r="A20" s="78">
        <v>5381</v>
      </c>
      <c r="B20" s="79" t="s">
        <v>441</v>
      </c>
      <c r="C20" s="80">
        <v>1</v>
      </c>
      <c r="D20" s="80" t="s">
        <v>26</v>
      </c>
      <c r="E20" s="81" t="s">
        <v>49</v>
      </c>
      <c r="F20" s="81" t="s">
        <v>50</v>
      </c>
      <c r="G20" s="80">
        <v>2</v>
      </c>
      <c r="H20" s="82">
        <v>1.63</v>
      </c>
      <c r="I20" s="82">
        <f t="shared" si="0"/>
        <v>3.26</v>
      </c>
      <c r="J20" s="80">
        <v>20</v>
      </c>
      <c r="K20" s="83" t="s">
        <v>13</v>
      </c>
    </row>
    <row r="21" spans="1:11" s="51" customFormat="1" ht="32.15" customHeight="1">
      <c r="A21" s="45">
        <v>5381</v>
      </c>
      <c r="B21" s="46" t="s">
        <v>441</v>
      </c>
      <c r="C21" s="58">
        <v>1</v>
      </c>
      <c r="D21" s="58" t="s">
        <v>26</v>
      </c>
      <c r="E21" s="59" t="s">
        <v>51</v>
      </c>
      <c r="F21" s="59" t="s">
        <v>52</v>
      </c>
      <c r="G21" s="58">
        <v>1</v>
      </c>
      <c r="H21" s="49">
        <v>204.95</v>
      </c>
      <c r="I21" s="49">
        <f t="shared" si="0"/>
        <v>204.95</v>
      </c>
      <c r="J21" s="58">
        <v>25</v>
      </c>
      <c r="K21" s="60" t="s">
        <v>13</v>
      </c>
    </row>
    <row r="22" spans="1:11" s="84" customFormat="1" ht="32.15" customHeight="1">
      <c r="A22" s="78">
        <v>5381</v>
      </c>
      <c r="B22" s="79" t="s">
        <v>441</v>
      </c>
      <c r="C22" s="80">
        <v>1</v>
      </c>
      <c r="D22" s="80" t="s">
        <v>26</v>
      </c>
      <c r="E22" s="81" t="s">
        <v>53</v>
      </c>
      <c r="F22" s="81" t="s">
        <v>54</v>
      </c>
      <c r="G22" s="80">
        <v>1</v>
      </c>
      <c r="H22" s="82">
        <v>50.11</v>
      </c>
      <c r="I22" s="82">
        <f t="shared" si="0"/>
        <v>50.11</v>
      </c>
      <c r="J22" s="80">
        <v>10</v>
      </c>
      <c r="K22" s="83" t="s">
        <v>13</v>
      </c>
    </row>
    <row r="23" spans="1:11" s="51" customFormat="1" ht="32.15" customHeight="1">
      <c r="A23" s="45">
        <v>5381</v>
      </c>
      <c r="B23" s="46" t="s">
        <v>441</v>
      </c>
      <c r="C23" s="58">
        <v>1</v>
      </c>
      <c r="D23" s="58" t="s">
        <v>26</v>
      </c>
      <c r="E23" s="59" t="s">
        <v>55</v>
      </c>
      <c r="F23" s="59" t="s">
        <v>57</v>
      </c>
      <c r="G23" s="58">
        <v>2</v>
      </c>
      <c r="H23" s="49">
        <v>11.06</v>
      </c>
      <c r="I23" s="49">
        <f t="shared" si="0"/>
        <v>22.12</v>
      </c>
      <c r="J23" s="58">
        <v>25</v>
      </c>
      <c r="K23" s="60" t="s">
        <v>13</v>
      </c>
    </row>
    <row r="24" spans="1:11" s="51" customFormat="1" ht="32.15" customHeight="1">
      <c r="A24" s="52">
        <v>5381</v>
      </c>
      <c r="B24" s="53" t="s">
        <v>441</v>
      </c>
      <c r="C24" s="61">
        <v>1</v>
      </c>
      <c r="D24" s="61" t="s">
        <v>26</v>
      </c>
      <c r="E24" s="62" t="s">
        <v>55</v>
      </c>
      <c r="F24" s="62" t="s">
        <v>56</v>
      </c>
      <c r="G24" s="61">
        <v>2</v>
      </c>
      <c r="H24" s="56">
        <v>8.35</v>
      </c>
      <c r="I24" s="56">
        <f t="shared" si="0"/>
        <v>16.7</v>
      </c>
      <c r="J24" s="61">
        <v>25</v>
      </c>
      <c r="K24" s="63" t="s">
        <v>13</v>
      </c>
    </row>
    <row r="25" spans="1:11" s="51" customFormat="1" ht="32.15" customHeight="1">
      <c r="A25" s="45">
        <v>5381</v>
      </c>
      <c r="B25" s="46" t="s">
        <v>441</v>
      </c>
      <c r="C25" s="58">
        <v>1</v>
      </c>
      <c r="D25" s="58" t="s">
        <v>26</v>
      </c>
      <c r="E25" s="59" t="s">
        <v>55</v>
      </c>
      <c r="F25" s="59" t="s">
        <v>58</v>
      </c>
      <c r="G25" s="58">
        <v>6</v>
      </c>
      <c r="H25" s="49">
        <v>93.31</v>
      </c>
      <c r="I25" s="49">
        <f t="shared" si="0"/>
        <v>559.86</v>
      </c>
      <c r="J25" s="58">
        <v>25</v>
      </c>
      <c r="K25" s="60" t="s">
        <v>13</v>
      </c>
    </row>
    <row r="26" spans="1:11" s="51" customFormat="1" ht="32.15" customHeight="1">
      <c r="A26" s="52">
        <v>5381</v>
      </c>
      <c r="B26" s="53" t="s">
        <v>441</v>
      </c>
      <c r="C26" s="61">
        <v>1</v>
      </c>
      <c r="D26" s="61" t="s">
        <v>26</v>
      </c>
      <c r="E26" s="62" t="s">
        <v>59</v>
      </c>
      <c r="F26" s="62" t="s">
        <v>60</v>
      </c>
      <c r="G26" s="61">
        <v>2</v>
      </c>
      <c r="H26" s="56">
        <v>8.9499999999999993</v>
      </c>
      <c r="I26" s="56">
        <f t="shared" si="0"/>
        <v>17.899999999999999</v>
      </c>
      <c r="J26" s="61">
        <v>10</v>
      </c>
      <c r="K26" s="63" t="s">
        <v>13</v>
      </c>
    </row>
    <row r="27" spans="1:11" s="51" customFormat="1" ht="32.15" customHeight="1">
      <c r="A27" s="45">
        <v>5381</v>
      </c>
      <c r="B27" s="46" t="s">
        <v>441</v>
      </c>
      <c r="C27" s="58">
        <v>1</v>
      </c>
      <c r="D27" s="58" t="s">
        <v>26</v>
      </c>
      <c r="E27" s="59" t="s">
        <v>15</v>
      </c>
      <c r="F27" s="59" t="s">
        <v>62</v>
      </c>
      <c r="G27" s="58">
        <v>1</v>
      </c>
      <c r="H27" s="49">
        <v>178</v>
      </c>
      <c r="I27" s="49">
        <f t="shared" si="0"/>
        <v>178</v>
      </c>
      <c r="J27" s="58">
        <v>25</v>
      </c>
      <c r="K27" s="60" t="s">
        <v>13</v>
      </c>
    </row>
    <row r="28" spans="1:11" s="84" customFormat="1" ht="32.15" customHeight="1">
      <c r="A28" s="78">
        <v>5381</v>
      </c>
      <c r="B28" s="79" t="s">
        <v>441</v>
      </c>
      <c r="C28" s="80">
        <v>1</v>
      </c>
      <c r="D28" s="80" t="s">
        <v>26</v>
      </c>
      <c r="E28" s="81" t="s">
        <v>15</v>
      </c>
      <c r="F28" s="81" t="s">
        <v>61</v>
      </c>
      <c r="G28" s="80">
        <v>1</v>
      </c>
      <c r="H28" s="82">
        <v>160</v>
      </c>
      <c r="I28" s="82">
        <f t="shared" si="0"/>
        <v>160</v>
      </c>
      <c r="J28" s="80">
        <v>25</v>
      </c>
      <c r="K28" s="83" t="s">
        <v>13</v>
      </c>
    </row>
    <row r="29" spans="1:11" s="51" customFormat="1" ht="32.15" customHeight="1">
      <c r="A29" s="45">
        <v>5381</v>
      </c>
      <c r="B29" s="46" t="s">
        <v>441</v>
      </c>
      <c r="C29" s="58">
        <v>1</v>
      </c>
      <c r="D29" s="58" t="s">
        <v>26</v>
      </c>
      <c r="E29" s="59" t="s">
        <v>14</v>
      </c>
      <c r="F29" s="59" t="s">
        <v>13</v>
      </c>
      <c r="G29" s="58">
        <v>18</v>
      </c>
      <c r="H29" s="49">
        <v>30</v>
      </c>
      <c r="I29" s="49">
        <f t="shared" si="0"/>
        <v>540</v>
      </c>
      <c r="J29" s="58">
        <v>25</v>
      </c>
      <c r="K29" s="60" t="s">
        <v>13</v>
      </c>
    </row>
    <row r="30" spans="1:11" s="51" customFormat="1" ht="32.15" customHeight="1">
      <c r="A30" s="52">
        <v>5381</v>
      </c>
      <c r="B30" s="53" t="s">
        <v>441</v>
      </c>
      <c r="C30" s="61">
        <v>1</v>
      </c>
      <c r="D30" s="61" t="s">
        <v>26</v>
      </c>
      <c r="E30" s="62" t="s">
        <v>63</v>
      </c>
      <c r="F30" s="62" t="s">
        <v>64</v>
      </c>
      <c r="G30" s="61">
        <v>2</v>
      </c>
      <c r="H30" s="56">
        <v>9.9499999999999993</v>
      </c>
      <c r="I30" s="56">
        <f t="shared" si="0"/>
        <v>19.899999999999999</v>
      </c>
      <c r="J30" s="61">
        <v>6</v>
      </c>
      <c r="K30" s="63" t="s">
        <v>13</v>
      </c>
    </row>
    <row r="31" spans="1:11" s="51" customFormat="1" ht="32.15" customHeight="1">
      <c r="A31" s="45">
        <v>5381</v>
      </c>
      <c r="B31" s="46" t="s">
        <v>441</v>
      </c>
      <c r="C31" s="58">
        <v>1</v>
      </c>
      <c r="D31" s="58" t="s">
        <v>26</v>
      </c>
      <c r="E31" s="59" t="s">
        <v>65</v>
      </c>
      <c r="F31" s="59" t="s">
        <v>66</v>
      </c>
      <c r="G31" s="58">
        <v>1</v>
      </c>
      <c r="H31" s="49">
        <v>149.94999999999999</v>
      </c>
      <c r="I31" s="49">
        <f t="shared" si="0"/>
        <v>149.94999999999999</v>
      </c>
      <c r="J31" s="58">
        <v>15</v>
      </c>
      <c r="K31" s="60" t="s">
        <v>13</v>
      </c>
    </row>
    <row r="32" spans="1:11" s="51" customFormat="1" ht="47.5" customHeight="1">
      <c r="A32" s="52">
        <v>5381</v>
      </c>
      <c r="B32" s="53" t="s">
        <v>441</v>
      </c>
      <c r="C32" s="61">
        <v>2</v>
      </c>
      <c r="D32" s="61" t="s">
        <v>27</v>
      </c>
      <c r="E32" s="62" t="s">
        <v>67</v>
      </c>
      <c r="F32" s="62" t="s">
        <v>68</v>
      </c>
      <c r="G32" s="61">
        <v>1</v>
      </c>
      <c r="H32" s="56">
        <v>2425</v>
      </c>
      <c r="I32" s="56">
        <f t="shared" si="0"/>
        <v>2425</v>
      </c>
      <c r="J32" s="61">
        <v>10</v>
      </c>
      <c r="K32" s="63" t="s">
        <v>312</v>
      </c>
    </row>
    <row r="33" spans="1:11" s="51" customFormat="1" ht="32.15" customHeight="1">
      <c r="A33" s="45">
        <v>5381</v>
      </c>
      <c r="B33" s="46" t="s">
        <v>441</v>
      </c>
      <c r="C33" s="58">
        <v>2</v>
      </c>
      <c r="D33" s="58" t="s">
        <v>27</v>
      </c>
      <c r="E33" s="59" t="s">
        <v>69</v>
      </c>
      <c r="F33" s="59" t="s">
        <v>446</v>
      </c>
      <c r="G33" s="58">
        <v>1</v>
      </c>
      <c r="H33" s="49">
        <v>3950</v>
      </c>
      <c r="I33" s="49">
        <f t="shared" si="0"/>
        <v>3950</v>
      </c>
      <c r="J33" s="58">
        <v>10</v>
      </c>
      <c r="K33" s="60" t="s">
        <v>313</v>
      </c>
    </row>
    <row r="34" spans="1:11" s="84" customFormat="1" ht="32.15" customHeight="1">
      <c r="A34" s="78">
        <v>5381</v>
      </c>
      <c r="B34" s="79" t="s">
        <v>441</v>
      </c>
      <c r="C34" s="80">
        <v>2</v>
      </c>
      <c r="D34" s="80" t="s">
        <v>27</v>
      </c>
      <c r="E34" s="81" t="s">
        <v>70</v>
      </c>
      <c r="F34" s="81" t="s">
        <v>71</v>
      </c>
      <c r="G34" s="80">
        <v>1</v>
      </c>
      <c r="H34" s="82">
        <v>3267.9695999999999</v>
      </c>
      <c r="I34" s="82">
        <f t="shared" si="0"/>
        <v>3267.9695999999999</v>
      </c>
      <c r="J34" s="80">
        <v>15</v>
      </c>
      <c r="K34" s="83">
        <v>4</v>
      </c>
    </row>
    <row r="35" spans="1:11" s="51" customFormat="1" ht="32.15" customHeight="1">
      <c r="A35" s="45">
        <v>5381</v>
      </c>
      <c r="B35" s="46" t="s">
        <v>441</v>
      </c>
      <c r="C35" s="58">
        <v>2</v>
      </c>
      <c r="D35" s="58" t="s">
        <v>27</v>
      </c>
      <c r="E35" s="59" t="s">
        <v>72</v>
      </c>
      <c r="F35" s="59" t="s">
        <v>73</v>
      </c>
      <c r="G35" s="58">
        <v>1</v>
      </c>
      <c r="H35" s="49">
        <v>36302</v>
      </c>
      <c r="I35" s="49">
        <f t="shared" si="0"/>
        <v>36302</v>
      </c>
      <c r="J35" s="58">
        <v>20</v>
      </c>
      <c r="K35" s="60" t="s">
        <v>314</v>
      </c>
    </row>
    <row r="36" spans="1:11" s="51" customFormat="1" ht="32.15" customHeight="1">
      <c r="A36" s="52">
        <v>5381</v>
      </c>
      <c r="B36" s="53" t="s">
        <v>441</v>
      </c>
      <c r="C36" s="61">
        <v>2</v>
      </c>
      <c r="D36" s="61" t="s">
        <v>27</v>
      </c>
      <c r="E36" s="62" t="s">
        <v>74</v>
      </c>
      <c r="F36" s="62" t="s">
        <v>75</v>
      </c>
      <c r="G36" s="61">
        <v>1</v>
      </c>
      <c r="H36" s="56">
        <v>3071.4</v>
      </c>
      <c r="I36" s="56">
        <f t="shared" si="0"/>
        <v>3071.4</v>
      </c>
      <c r="J36" s="61">
        <v>25</v>
      </c>
      <c r="K36" s="63">
        <v>4</v>
      </c>
    </row>
    <row r="37" spans="1:11" s="51" customFormat="1" ht="32.15" customHeight="1">
      <c r="A37" s="45">
        <v>5381</v>
      </c>
      <c r="B37" s="46" t="s">
        <v>441</v>
      </c>
      <c r="C37" s="58">
        <v>2</v>
      </c>
      <c r="D37" s="58" t="s">
        <v>27</v>
      </c>
      <c r="E37" s="59" t="s">
        <v>76</v>
      </c>
      <c r="F37" s="59" t="s">
        <v>80</v>
      </c>
      <c r="G37" s="58">
        <v>1</v>
      </c>
      <c r="H37" s="49">
        <v>22864.866666666665</v>
      </c>
      <c r="I37" s="49">
        <f t="shared" si="0"/>
        <v>22864.866666666665</v>
      </c>
      <c r="J37" s="58">
        <v>25</v>
      </c>
      <c r="K37" s="60" t="s">
        <v>313</v>
      </c>
    </row>
    <row r="38" spans="1:11" s="51" customFormat="1" ht="32.15" customHeight="1">
      <c r="A38" s="52">
        <v>5381</v>
      </c>
      <c r="B38" s="53" t="s">
        <v>441</v>
      </c>
      <c r="C38" s="61">
        <v>2</v>
      </c>
      <c r="D38" s="61" t="s">
        <v>27</v>
      </c>
      <c r="E38" s="62" t="s">
        <v>76</v>
      </c>
      <c r="F38" s="62" t="s">
        <v>77</v>
      </c>
      <c r="G38" s="61">
        <v>1</v>
      </c>
      <c r="H38" s="56">
        <v>1100.2437333333332</v>
      </c>
      <c r="I38" s="56">
        <f t="shared" si="0"/>
        <v>1100.2437333333332</v>
      </c>
      <c r="J38" s="61">
        <v>20</v>
      </c>
      <c r="K38" s="63" t="s">
        <v>313</v>
      </c>
    </row>
    <row r="39" spans="1:11" s="51" customFormat="1" ht="32.15" customHeight="1">
      <c r="A39" s="45">
        <v>5381</v>
      </c>
      <c r="B39" s="46" t="s">
        <v>441</v>
      </c>
      <c r="C39" s="58">
        <v>2</v>
      </c>
      <c r="D39" s="58" t="s">
        <v>27</v>
      </c>
      <c r="E39" s="59" t="s">
        <v>76</v>
      </c>
      <c r="F39" s="59" t="s">
        <v>79</v>
      </c>
      <c r="G39" s="58">
        <v>1</v>
      </c>
      <c r="H39" s="49">
        <v>7016.4426666666668</v>
      </c>
      <c r="I39" s="49">
        <f t="shared" si="0"/>
        <v>7016.4426666666668</v>
      </c>
      <c r="J39" s="58">
        <v>25</v>
      </c>
      <c r="K39" s="60" t="s">
        <v>313</v>
      </c>
    </row>
    <row r="40" spans="1:11" s="84" customFormat="1" ht="32.15" customHeight="1">
      <c r="A40" s="78">
        <v>5381</v>
      </c>
      <c r="B40" s="79" t="s">
        <v>441</v>
      </c>
      <c r="C40" s="80">
        <v>2</v>
      </c>
      <c r="D40" s="80" t="s">
        <v>27</v>
      </c>
      <c r="E40" s="81" t="s">
        <v>76</v>
      </c>
      <c r="F40" s="81" t="s">
        <v>78</v>
      </c>
      <c r="G40" s="80">
        <v>1</v>
      </c>
      <c r="H40" s="82">
        <v>4160</v>
      </c>
      <c r="I40" s="82">
        <f t="shared" ref="I40:I71" si="1">+G40*H40</f>
        <v>4160</v>
      </c>
      <c r="J40" s="80">
        <v>25</v>
      </c>
      <c r="K40" s="83" t="s">
        <v>313</v>
      </c>
    </row>
    <row r="41" spans="1:11" s="51" customFormat="1" ht="32.15" customHeight="1">
      <c r="A41" s="45">
        <v>5381</v>
      </c>
      <c r="B41" s="46" t="s">
        <v>441</v>
      </c>
      <c r="C41" s="58">
        <v>2</v>
      </c>
      <c r="D41" s="58" t="s">
        <v>27</v>
      </c>
      <c r="E41" s="59" t="s">
        <v>81</v>
      </c>
      <c r="F41" s="59" t="s">
        <v>82</v>
      </c>
      <c r="G41" s="58">
        <v>1</v>
      </c>
      <c r="H41" s="49">
        <v>4327.2613333333329</v>
      </c>
      <c r="I41" s="49">
        <f t="shared" si="1"/>
        <v>4327.2613333333329</v>
      </c>
      <c r="J41" s="58">
        <v>10</v>
      </c>
      <c r="K41" s="60">
        <v>12.13</v>
      </c>
    </row>
    <row r="42" spans="1:11" s="51" customFormat="1" ht="32.15" customHeight="1">
      <c r="A42" s="52">
        <v>5381</v>
      </c>
      <c r="B42" s="53" t="s">
        <v>441</v>
      </c>
      <c r="C42" s="61">
        <v>2</v>
      </c>
      <c r="D42" s="61" t="s">
        <v>27</v>
      </c>
      <c r="E42" s="62" t="s">
        <v>328</v>
      </c>
      <c r="F42" s="62" t="s">
        <v>329</v>
      </c>
      <c r="G42" s="61">
        <v>1</v>
      </c>
      <c r="H42" s="56">
        <v>599.75</v>
      </c>
      <c r="I42" s="56">
        <f t="shared" si="1"/>
        <v>599.75</v>
      </c>
      <c r="J42" s="61">
        <v>20</v>
      </c>
      <c r="K42" s="63">
        <v>7</v>
      </c>
    </row>
    <row r="43" spans="1:11" s="51" customFormat="1" ht="32.15" customHeight="1">
      <c r="A43" s="45">
        <v>5381</v>
      </c>
      <c r="B43" s="46" t="s">
        <v>441</v>
      </c>
      <c r="C43" s="58">
        <v>2</v>
      </c>
      <c r="D43" s="58" t="s">
        <v>27</v>
      </c>
      <c r="E43" s="59" t="s">
        <v>83</v>
      </c>
      <c r="F43" s="59" t="s">
        <v>83</v>
      </c>
      <c r="G43" s="58">
        <v>2</v>
      </c>
      <c r="H43" s="49">
        <v>1845</v>
      </c>
      <c r="I43" s="49">
        <f t="shared" si="1"/>
        <v>3690</v>
      </c>
      <c r="J43" s="58">
        <v>7</v>
      </c>
      <c r="K43" s="60" t="s">
        <v>315</v>
      </c>
    </row>
    <row r="44" spans="1:11" s="51" customFormat="1" ht="32.15" customHeight="1">
      <c r="A44" s="52">
        <v>5381</v>
      </c>
      <c r="B44" s="53" t="s">
        <v>441</v>
      </c>
      <c r="C44" s="61">
        <v>2</v>
      </c>
      <c r="D44" s="61" t="s">
        <v>27</v>
      </c>
      <c r="E44" s="62" t="s">
        <v>32</v>
      </c>
      <c r="F44" s="62" t="s">
        <v>84</v>
      </c>
      <c r="G44" s="61">
        <v>1</v>
      </c>
      <c r="H44" s="56">
        <v>550</v>
      </c>
      <c r="I44" s="56">
        <f t="shared" si="1"/>
        <v>550</v>
      </c>
      <c r="J44" s="61">
        <v>15</v>
      </c>
      <c r="K44" s="63" t="s">
        <v>316</v>
      </c>
    </row>
    <row r="45" spans="1:11" s="51" customFormat="1" ht="32.15" customHeight="1">
      <c r="A45" s="45">
        <v>5381</v>
      </c>
      <c r="B45" s="46" t="s">
        <v>441</v>
      </c>
      <c r="C45" s="58">
        <v>2</v>
      </c>
      <c r="D45" s="58" t="s">
        <v>27</v>
      </c>
      <c r="E45" s="59" t="s">
        <v>85</v>
      </c>
      <c r="F45" s="59" t="s">
        <v>86</v>
      </c>
      <c r="G45" s="58">
        <v>1</v>
      </c>
      <c r="H45" s="49">
        <v>300</v>
      </c>
      <c r="I45" s="49">
        <f t="shared" si="1"/>
        <v>300</v>
      </c>
      <c r="J45" s="58">
        <v>20</v>
      </c>
      <c r="K45" s="60" t="s">
        <v>316</v>
      </c>
    </row>
    <row r="46" spans="1:11" s="84" customFormat="1" ht="32.15" customHeight="1">
      <c r="A46" s="78">
        <v>5381</v>
      </c>
      <c r="B46" s="79" t="s">
        <v>441</v>
      </c>
      <c r="C46" s="80">
        <v>2</v>
      </c>
      <c r="D46" s="80" t="s">
        <v>27</v>
      </c>
      <c r="E46" s="81" t="s">
        <v>87</v>
      </c>
      <c r="F46" s="81" t="s">
        <v>88</v>
      </c>
      <c r="G46" s="80">
        <v>4</v>
      </c>
      <c r="H46" s="82">
        <v>39.299999999999997</v>
      </c>
      <c r="I46" s="82">
        <f t="shared" si="1"/>
        <v>157.19999999999999</v>
      </c>
      <c r="J46" s="80">
        <v>25</v>
      </c>
      <c r="K46" s="83" t="s">
        <v>13</v>
      </c>
    </row>
    <row r="47" spans="1:11" s="51" customFormat="1" ht="32.15" customHeight="1">
      <c r="A47" s="45">
        <v>5381</v>
      </c>
      <c r="B47" s="46" t="s">
        <v>441</v>
      </c>
      <c r="C47" s="58">
        <v>2</v>
      </c>
      <c r="D47" s="58" t="s">
        <v>27</v>
      </c>
      <c r="E47" s="59" t="s">
        <v>89</v>
      </c>
      <c r="F47" s="59" t="s">
        <v>90</v>
      </c>
      <c r="G47" s="58">
        <v>10</v>
      </c>
      <c r="H47" s="49">
        <v>250</v>
      </c>
      <c r="I47" s="49">
        <f t="shared" si="1"/>
        <v>2500</v>
      </c>
      <c r="J47" s="58">
        <v>5</v>
      </c>
      <c r="K47" s="60" t="s">
        <v>313</v>
      </c>
    </row>
    <row r="48" spans="1:11" s="51" customFormat="1" ht="32.15" customHeight="1">
      <c r="A48" s="52">
        <v>5381</v>
      </c>
      <c r="B48" s="53" t="s">
        <v>441</v>
      </c>
      <c r="C48" s="61">
        <v>2</v>
      </c>
      <c r="D48" s="61" t="s">
        <v>27</v>
      </c>
      <c r="E48" s="62" t="s">
        <v>91</v>
      </c>
      <c r="F48" s="62" t="s">
        <v>92</v>
      </c>
      <c r="G48" s="61">
        <v>2</v>
      </c>
      <c r="H48" s="56">
        <v>1928.8391999999999</v>
      </c>
      <c r="I48" s="56">
        <f t="shared" si="1"/>
        <v>3857.6783999999998</v>
      </c>
      <c r="J48" s="61">
        <v>20</v>
      </c>
      <c r="K48" s="63">
        <v>4</v>
      </c>
    </row>
    <row r="49" spans="1:11" s="51" customFormat="1" ht="32.15" customHeight="1">
      <c r="A49" s="45">
        <v>5381</v>
      </c>
      <c r="B49" s="46" t="s">
        <v>441</v>
      </c>
      <c r="C49" s="58">
        <v>2</v>
      </c>
      <c r="D49" s="58" t="s">
        <v>27</v>
      </c>
      <c r="E49" s="59" t="s">
        <v>93</v>
      </c>
      <c r="F49" s="59" t="s">
        <v>94</v>
      </c>
      <c r="G49" s="58">
        <v>1</v>
      </c>
      <c r="H49" s="49">
        <v>1152.03</v>
      </c>
      <c r="I49" s="49">
        <f t="shared" si="1"/>
        <v>1152.03</v>
      </c>
      <c r="J49" s="58">
        <v>15</v>
      </c>
      <c r="K49" s="60" t="s">
        <v>316</v>
      </c>
    </row>
    <row r="50" spans="1:11" s="51" customFormat="1" ht="32.15" customHeight="1">
      <c r="A50" s="52">
        <v>5381</v>
      </c>
      <c r="B50" s="53" t="s">
        <v>441</v>
      </c>
      <c r="C50" s="61">
        <v>2</v>
      </c>
      <c r="D50" s="61" t="s">
        <v>27</v>
      </c>
      <c r="E50" s="62" t="s">
        <v>95</v>
      </c>
      <c r="F50" s="62" t="s">
        <v>96</v>
      </c>
      <c r="G50" s="61">
        <v>1</v>
      </c>
      <c r="H50" s="56">
        <v>629</v>
      </c>
      <c r="I50" s="56">
        <f t="shared" si="1"/>
        <v>629</v>
      </c>
      <c r="J50" s="61">
        <v>10</v>
      </c>
      <c r="K50" s="63" t="s">
        <v>317</v>
      </c>
    </row>
    <row r="51" spans="1:11" s="51" customFormat="1" ht="32.15" customHeight="1">
      <c r="A51" s="45">
        <v>5381</v>
      </c>
      <c r="B51" s="46" t="s">
        <v>441</v>
      </c>
      <c r="C51" s="58">
        <v>2</v>
      </c>
      <c r="D51" s="58" t="s">
        <v>27</v>
      </c>
      <c r="E51" s="59" t="s">
        <v>97</v>
      </c>
      <c r="F51" s="59" t="s">
        <v>98</v>
      </c>
      <c r="G51" s="58">
        <v>1</v>
      </c>
      <c r="H51" s="49">
        <v>1517</v>
      </c>
      <c r="I51" s="49">
        <f t="shared" si="1"/>
        <v>1517</v>
      </c>
      <c r="J51" s="58">
        <v>15</v>
      </c>
      <c r="K51" s="60">
        <v>7.14</v>
      </c>
    </row>
    <row r="52" spans="1:11" s="84" customFormat="1" ht="32.15" customHeight="1">
      <c r="A52" s="78">
        <v>5381</v>
      </c>
      <c r="B52" s="79" t="s">
        <v>441</v>
      </c>
      <c r="C52" s="80">
        <v>2</v>
      </c>
      <c r="D52" s="80" t="s">
        <v>27</v>
      </c>
      <c r="E52" s="81" t="s">
        <v>99</v>
      </c>
      <c r="F52" s="81" t="s">
        <v>100</v>
      </c>
      <c r="G52" s="80">
        <v>6</v>
      </c>
      <c r="H52" s="82">
        <v>12.02</v>
      </c>
      <c r="I52" s="82">
        <f t="shared" si="1"/>
        <v>72.12</v>
      </c>
      <c r="J52" s="80">
        <v>15</v>
      </c>
      <c r="K52" s="83">
        <v>4</v>
      </c>
    </row>
    <row r="53" spans="1:11" s="51" customFormat="1" ht="32.15" customHeight="1">
      <c r="A53" s="45">
        <v>5381</v>
      </c>
      <c r="B53" s="46" t="s">
        <v>441</v>
      </c>
      <c r="C53" s="58">
        <v>2</v>
      </c>
      <c r="D53" s="58" t="s">
        <v>27</v>
      </c>
      <c r="E53" s="59" t="s">
        <v>101</v>
      </c>
      <c r="F53" s="59" t="s">
        <v>103</v>
      </c>
      <c r="G53" s="58">
        <v>6</v>
      </c>
      <c r="H53" s="49">
        <v>22.29</v>
      </c>
      <c r="I53" s="49">
        <f t="shared" si="1"/>
        <v>133.74</v>
      </c>
      <c r="J53" s="58">
        <v>20</v>
      </c>
      <c r="K53" s="60">
        <v>4.8</v>
      </c>
    </row>
    <row r="54" spans="1:11" s="51" customFormat="1" ht="32.15" customHeight="1">
      <c r="A54" s="52">
        <v>5381</v>
      </c>
      <c r="B54" s="53" t="s">
        <v>441</v>
      </c>
      <c r="C54" s="61">
        <v>2</v>
      </c>
      <c r="D54" s="61" t="s">
        <v>27</v>
      </c>
      <c r="E54" s="62" t="s">
        <v>101</v>
      </c>
      <c r="F54" s="62" t="s">
        <v>102</v>
      </c>
      <c r="G54" s="61">
        <v>12</v>
      </c>
      <c r="H54" s="56">
        <v>7.93</v>
      </c>
      <c r="I54" s="56">
        <f t="shared" si="1"/>
        <v>95.16</v>
      </c>
      <c r="J54" s="61">
        <v>20</v>
      </c>
      <c r="K54" s="63">
        <v>4.8</v>
      </c>
    </row>
    <row r="55" spans="1:11" s="51" customFormat="1" ht="32.15" customHeight="1">
      <c r="A55" s="45">
        <v>5381</v>
      </c>
      <c r="B55" s="46" t="s">
        <v>441</v>
      </c>
      <c r="C55" s="58">
        <v>2</v>
      </c>
      <c r="D55" s="58" t="s">
        <v>27</v>
      </c>
      <c r="E55" s="59" t="s">
        <v>104</v>
      </c>
      <c r="F55" s="59" t="s">
        <v>105</v>
      </c>
      <c r="G55" s="58">
        <v>2</v>
      </c>
      <c r="H55" s="49">
        <v>85.999200000000002</v>
      </c>
      <c r="I55" s="49">
        <f t="shared" si="1"/>
        <v>171.9984</v>
      </c>
      <c r="J55" s="58">
        <v>20</v>
      </c>
      <c r="K55" s="60">
        <v>4.8</v>
      </c>
    </row>
    <row r="56" spans="1:11" s="51" customFormat="1" ht="32.15" customHeight="1">
      <c r="A56" s="52">
        <v>5381</v>
      </c>
      <c r="B56" s="53" t="s">
        <v>441</v>
      </c>
      <c r="C56" s="61">
        <v>2</v>
      </c>
      <c r="D56" s="61" t="s">
        <v>27</v>
      </c>
      <c r="E56" s="62" t="s">
        <v>106</v>
      </c>
      <c r="F56" s="62" t="s">
        <v>107</v>
      </c>
      <c r="G56" s="61">
        <v>1</v>
      </c>
      <c r="H56" s="56">
        <v>3000</v>
      </c>
      <c r="I56" s="56">
        <f t="shared" si="1"/>
        <v>3000</v>
      </c>
      <c r="J56" s="61">
        <v>25</v>
      </c>
      <c r="K56" s="63">
        <v>4.0999999999999996</v>
      </c>
    </row>
    <row r="57" spans="1:11" s="51" customFormat="1" ht="32.15" customHeight="1">
      <c r="A57" s="45">
        <v>5381</v>
      </c>
      <c r="B57" s="46" t="s">
        <v>441</v>
      </c>
      <c r="C57" s="58">
        <v>2</v>
      </c>
      <c r="D57" s="58" t="s">
        <v>27</v>
      </c>
      <c r="E57" s="59" t="s">
        <v>108</v>
      </c>
      <c r="F57" s="59" t="s">
        <v>109</v>
      </c>
      <c r="G57" s="58">
        <v>10</v>
      </c>
      <c r="H57" s="49">
        <v>2500</v>
      </c>
      <c r="I57" s="49">
        <f t="shared" si="1"/>
        <v>25000</v>
      </c>
      <c r="J57" s="58">
        <v>15</v>
      </c>
      <c r="K57" s="60" t="s">
        <v>313</v>
      </c>
    </row>
    <row r="58" spans="1:11" s="84" customFormat="1" ht="32.15" customHeight="1">
      <c r="A58" s="78">
        <v>5381</v>
      </c>
      <c r="B58" s="79" t="s">
        <v>441</v>
      </c>
      <c r="C58" s="80">
        <v>2</v>
      </c>
      <c r="D58" s="80" t="s">
        <v>27</v>
      </c>
      <c r="E58" s="81" t="s">
        <v>110</v>
      </c>
      <c r="F58" s="81" t="s">
        <v>111</v>
      </c>
      <c r="G58" s="80">
        <v>2</v>
      </c>
      <c r="H58" s="82">
        <v>1780</v>
      </c>
      <c r="I58" s="82">
        <f t="shared" si="1"/>
        <v>3560</v>
      </c>
      <c r="J58" s="80">
        <v>20</v>
      </c>
      <c r="K58" s="83">
        <v>7.14</v>
      </c>
    </row>
    <row r="59" spans="1:11" s="51" customFormat="1" ht="32.15" customHeight="1">
      <c r="A59" s="45">
        <v>5381</v>
      </c>
      <c r="B59" s="46" t="s">
        <v>441</v>
      </c>
      <c r="C59" s="58">
        <v>2</v>
      </c>
      <c r="D59" s="58" t="s">
        <v>27</v>
      </c>
      <c r="E59" s="59" t="s">
        <v>112</v>
      </c>
      <c r="F59" s="59"/>
      <c r="G59" s="58">
        <v>20</v>
      </c>
      <c r="H59" s="49">
        <v>5.0599999999999996</v>
      </c>
      <c r="I59" s="49">
        <f t="shared" si="1"/>
        <v>101.19999999999999</v>
      </c>
      <c r="J59" s="58">
        <v>10</v>
      </c>
      <c r="K59" s="60" t="s">
        <v>13</v>
      </c>
    </row>
    <row r="60" spans="1:11" s="51" customFormat="1" ht="32.15" customHeight="1">
      <c r="A60" s="52">
        <v>5381</v>
      </c>
      <c r="B60" s="53" t="s">
        <v>441</v>
      </c>
      <c r="C60" s="61">
        <v>2</v>
      </c>
      <c r="D60" s="61" t="s">
        <v>27</v>
      </c>
      <c r="E60" s="62" t="s">
        <v>46</v>
      </c>
      <c r="F60" s="62" t="s">
        <v>113</v>
      </c>
      <c r="G60" s="61">
        <v>1</v>
      </c>
      <c r="H60" s="56">
        <v>711.38</v>
      </c>
      <c r="I60" s="56">
        <f t="shared" si="1"/>
        <v>711.38</v>
      </c>
      <c r="J60" s="61">
        <v>25</v>
      </c>
      <c r="K60" s="63" t="s">
        <v>316</v>
      </c>
    </row>
    <row r="61" spans="1:11" s="51" customFormat="1" ht="32.15" customHeight="1">
      <c r="A61" s="45">
        <v>5381</v>
      </c>
      <c r="B61" s="46" t="s">
        <v>441</v>
      </c>
      <c r="C61" s="58">
        <v>2</v>
      </c>
      <c r="D61" s="58" t="s">
        <v>27</v>
      </c>
      <c r="E61" s="59" t="s">
        <v>114</v>
      </c>
      <c r="F61" s="59" t="s">
        <v>115</v>
      </c>
      <c r="G61" s="58">
        <v>2</v>
      </c>
      <c r="H61" s="49">
        <v>15000</v>
      </c>
      <c r="I61" s="49">
        <f t="shared" si="1"/>
        <v>30000</v>
      </c>
      <c r="J61" s="58">
        <v>10</v>
      </c>
      <c r="K61" s="60" t="s">
        <v>312</v>
      </c>
    </row>
    <row r="62" spans="1:11" s="51" customFormat="1" ht="32.15" customHeight="1">
      <c r="A62" s="52">
        <v>5381</v>
      </c>
      <c r="B62" s="53" t="s">
        <v>441</v>
      </c>
      <c r="C62" s="61">
        <v>2</v>
      </c>
      <c r="D62" s="61" t="s">
        <v>27</v>
      </c>
      <c r="E62" s="62" t="s">
        <v>116</v>
      </c>
      <c r="F62" s="62" t="s">
        <v>117</v>
      </c>
      <c r="G62" s="61">
        <v>1</v>
      </c>
      <c r="H62" s="56">
        <v>43932</v>
      </c>
      <c r="I62" s="56">
        <f t="shared" si="1"/>
        <v>43932</v>
      </c>
      <c r="J62" s="61">
        <v>15</v>
      </c>
      <c r="K62" s="63" t="s">
        <v>312</v>
      </c>
    </row>
    <row r="63" spans="1:11" s="51" customFormat="1" ht="32.15" customHeight="1">
      <c r="A63" s="45">
        <v>5381</v>
      </c>
      <c r="B63" s="46" t="s">
        <v>441</v>
      </c>
      <c r="C63" s="58">
        <v>2</v>
      </c>
      <c r="D63" s="58" t="s">
        <v>27</v>
      </c>
      <c r="E63" s="59" t="s">
        <v>118</v>
      </c>
      <c r="F63" s="59" t="s">
        <v>119</v>
      </c>
      <c r="G63" s="58">
        <v>20</v>
      </c>
      <c r="H63" s="49">
        <v>1950.75</v>
      </c>
      <c r="I63" s="49">
        <f t="shared" si="1"/>
        <v>39015</v>
      </c>
      <c r="J63" s="58">
        <v>10</v>
      </c>
      <c r="K63" s="60" t="s">
        <v>312</v>
      </c>
    </row>
    <row r="64" spans="1:11" s="84" customFormat="1" ht="32.15" customHeight="1">
      <c r="A64" s="78">
        <v>5381</v>
      </c>
      <c r="B64" s="79" t="s">
        <v>441</v>
      </c>
      <c r="C64" s="80">
        <v>2</v>
      </c>
      <c r="D64" s="80" t="s">
        <v>27</v>
      </c>
      <c r="E64" s="81" t="s">
        <v>118</v>
      </c>
      <c r="F64" s="81" t="s">
        <v>120</v>
      </c>
      <c r="G64" s="80">
        <v>10</v>
      </c>
      <c r="H64" s="82">
        <v>2230.9</v>
      </c>
      <c r="I64" s="82">
        <f t="shared" si="1"/>
        <v>22309</v>
      </c>
      <c r="J64" s="80">
        <v>10</v>
      </c>
      <c r="K64" s="83" t="s">
        <v>312</v>
      </c>
    </row>
    <row r="65" spans="1:11" s="51" customFormat="1" ht="32.15" customHeight="1">
      <c r="A65" s="45">
        <v>5381</v>
      </c>
      <c r="B65" s="46" t="s">
        <v>441</v>
      </c>
      <c r="C65" s="58">
        <v>2</v>
      </c>
      <c r="D65" s="58" t="s">
        <v>27</v>
      </c>
      <c r="E65" s="59" t="s">
        <v>118</v>
      </c>
      <c r="F65" s="59" t="s">
        <v>121</v>
      </c>
      <c r="G65" s="58">
        <v>2</v>
      </c>
      <c r="H65" s="49">
        <v>5592.25</v>
      </c>
      <c r="I65" s="49">
        <f t="shared" si="1"/>
        <v>11184.5</v>
      </c>
      <c r="J65" s="58">
        <v>10</v>
      </c>
      <c r="K65" s="60" t="s">
        <v>312</v>
      </c>
    </row>
    <row r="66" spans="1:11" s="51" customFormat="1" ht="32.15" customHeight="1">
      <c r="A66" s="52">
        <v>5381</v>
      </c>
      <c r="B66" s="53" t="s">
        <v>441</v>
      </c>
      <c r="C66" s="61">
        <v>2</v>
      </c>
      <c r="D66" s="61" t="s">
        <v>27</v>
      </c>
      <c r="E66" s="62" t="s">
        <v>122</v>
      </c>
      <c r="F66" s="62" t="s">
        <v>13</v>
      </c>
      <c r="G66" s="61">
        <v>2</v>
      </c>
      <c r="H66" s="56">
        <v>48.13</v>
      </c>
      <c r="I66" s="56">
        <f t="shared" si="1"/>
        <v>96.26</v>
      </c>
      <c r="J66" s="61">
        <v>15</v>
      </c>
      <c r="K66" s="63" t="s">
        <v>318</v>
      </c>
    </row>
    <row r="67" spans="1:11" s="51" customFormat="1" ht="32.15" customHeight="1">
      <c r="A67" s="45">
        <v>5381</v>
      </c>
      <c r="B67" s="46" t="s">
        <v>441</v>
      </c>
      <c r="C67" s="58">
        <v>2</v>
      </c>
      <c r="D67" s="58" t="s">
        <v>27</v>
      </c>
      <c r="E67" s="59" t="s">
        <v>123</v>
      </c>
      <c r="F67" s="59" t="s">
        <v>124</v>
      </c>
      <c r="G67" s="58">
        <v>1</v>
      </c>
      <c r="H67" s="49">
        <v>9650</v>
      </c>
      <c r="I67" s="49">
        <f t="shared" si="1"/>
        <v>9650</v>
      </c>
      <c r="J67" s="58">
        <v>10</v>
      </c>
      <c r="K67" s="60" t="s">
        <v>316</v>
      </c>
    </row>
    <row r="68" spans="1:11" s="51" customFormat="1" ht="32.15" customHeight="1">
      <c r="A68" s="52">
        <v>5381</v>
      </c>
      <c r="B68" s="53" t="s">
        <v>441</v>
      </c>
      <c r="C68" s="61">
        <v>2</v>
      </c>
      <c r="D68" s="61" t="s">
        <v>27</v>
      </c>
      <c r="E68" s="62" t="s">
        <v>125</v>
      </c>
      <c r="F68" s="62" t="s">
        <v>126</v>
      </c>
      <c r="G68" s="61">
        <v>1</v>
      </c>
      <c r="H68" s="56">
        <v>241.25</v>
      </c>
      <c r="I68" s="56">
        <f t="shared" si="1"/>
        <v>241.25</v>
      </c>
      <c r="J68" s="61">
        <v>15</v>
      </c>
      <c r="K68" s="63" t="s">
        <v>315</v>
      </c>
    </row>
    <row r="69" spans="1:11" s="51" customFormat="1" ht="32.15" customHeight="1">
      <c r="A69" s="45">
        <v>5381</v>
      </c>
      <c r="B69" s="46" t="s">
        <v>441</v>
      </c>
      <c r="C69" s="58">
        <v>2</v>
      </c>
      <c r="D69" s="58" t="s">
        <v>27</v>
      </c>
      <c r="E69" s="59" t="s">
        <v>127</v>
      </c>
      <c r="F69" s="59" t="s">
        <v>128</v>
      </c>
      <c r="G69" s="58">
        <v>1</v>
      </c>
      <c r="H69" s="49">
        <v>1000</v>
      </c>
      <c r="I69" s="49">
        <f t="shared" si="1"/>
        <v>1000</v>
      </c>
      <c r="J69" s="58">
        <v>25</v>
      </c>
      <c r="K69" s="60">
        <v>4</v>
      </c>
    </row>
    <row r="70" spans="1:11" s="84" customFormat="1" ht="32.15" customHeight="1">
      <c r="A70" s="78">
        <v>5381</v>
      </c>
      <c r="B70" s="79" t="s">
        <v>441</v>
      </c>
      <c r="C70" s="80">
        <v>2</v>
      </c>
      <c r="D70" s="80" t="s">
        <v>27</v>
      </c>
      <c r="E70" s="81" t="s">
        <v>127</v>
      </c>
      <c r="F70" s="81" t="s">
        <v>130</v>
      </c>
      <c r="G70" s="80">
        <v>1</v>
      </c>
      <c r="H70" s="82">
        <v>1800</v>
      </c>
      <c r="I70" s="82">
        <f t="shared" si="1"/>
        <v>1800</v>
      </c>
      <c r="J70" s="80">
        <v>25</v>
      </c>
      <c r="K70" s="83">
        <v>5.14</v>
      </c>
    </row>
    <row r="71" spans="1:11" s="51" customFormat="1" ht="32.15" customHeight="1">
      <c r="A71" s="45">
        <v>5381</v>
      </c>
      <c r="B71" s="46" t="s">
        <v>441</v>
      </c>
      <c r="C71" s="58">
        <v>2</v>
      </c>
      <c r="D71" s="58" t="s">
        <v>27</v>
      </c>
      <c r="E71" s="59" t="s">
        <v>127</v>
      </c>
      <c r="F71" s="59" t="s">
        <v>129</v>
      </c>
      <c r="G71" s="58">
        <v>2</v>
      </c>
      <c r="H71" s="49">
        <v>1000</v>
      </c>
      <c r="I71" s="49">
        <f t="shared" si="1"/>
        <v>2000</v>
      </c>
      <c r="J71" s="58">
        <v>25</v>
      </c>
      <c r="K71" s="60">
        <v>12.13</v>
      </c>
    </row>
    <row r="72" spans="1:11" s="51" customFormat="1" ht="32.15" customHeight="1">
      <c r="A72" s="52">
        <v>5381</v>
      </c>
      <c r="B72" s="53" t="s">
        <v>441</v>
      </c>
      <c r="C72" s="61">
        <v>2</v>
      </c>
      <c r="D72" s="61" t="s">
        <v>27</v>
      </c>
      <c r="E72" s="62" t="s">
        <v>131</v>
      </c>
      <c r="F72" s="62" t="s">
        <v>133</v>
      </c>
      <c r="G72" s="61">
        <v>1</v>
      </c>
      <c r="H72" s="56">
        <v>4500</v>
      </c>
      <c r="I72" s="56">
        <f t="shared" ref="I72:I103" si="2">+G72*H72</f>
        <v>4500</v>
      </c>
      <c r="J72" s="61">
        <v>25</v>
      </c>
      <c r="K72" s="63">
        <v>4.12</v>
      </c>
    </row>
    <row r="73" spans="1:11" s="51" customFormat="1" ht="32.15" customHeight="1">
      <c r="A73" s="45">
        <v>5381</v>
      </c>
      <c r="B73" s="46" t="s">
        <v>441</v>
      </c>
      <c r="C73" s="58">
        <v>2</v>
      </c>
      <c r="D73" s="58" t="s">
        <v>27</v>
      </c>
      <c r="E73" s="59" t="s">
        <v>131</v>
      </c>
      <c r="F73" s="59" t="s">
        <v>132</v>
      </c>
      <c r="G73" s="58">
        <v>2</v>
      </c>
      <c r="H73" s="49">
        <v>1500</v>
      </c>
      <c r="I73" s="49">
        <f t="shared" si="2"/>
        <v>3000</v>
      </c>
      <c r="J73" s="58">
        <v>25</v>
      </c>
      <c r="K73" s="60">
        <v>4</v>
      </c>
    </row>
    <row r="74" spans="1:11" s="51" customFormat="1" ht="32.15" customHeight="1">
      <c r="A74" s="52">
        <v>5381</v>
      </c>
      <c r="B74" s="53" t="s">
        <v>441</v>
      </c>
      <c r="C74" s="61">
        <v>2</v>
      </c>
      <c r="D74" s="61" t="s">
        <v>27</v>
      </c>
      <c r="E74" s="62" t="s">
        <v>134</v>
      </c>
      <c r="F74" s="62" t="s">
        <v>135</v>
      </c>
      <c r="G74" s="61">
        <v>4</v>
      </c>
      <c r="H74" s="56">
        <v>4</v>
      </c>
      <c r="I74" s="56">
        <f t="shared" si="2"/>
        <v>16</v>
      </c>
      <c r="J74" s="61">
        <v>5</v>
      </c>
      <c r="K74" s="63" t="s">
        <v>13</v>
      </c>
    </row>
    <row r="75" spans="1:11" s="51" customFormat="1" ht="32.15" customHeight="1">
      <c r="A75" s="45">
        <v>5381</v>
      </c>
      <c r="B75" s="46" t="s">
        <v>441</v>
      </c>
      <c r="C75" s="58">
        <v>2</v>
      </c>
      <c r="D75" s="58" t="s">
        <v>27</v>
      </c>
      <c r="E75" s="59" t="s">
        <v>136</v>
      </c>
      <c r="F75" s="59" t="s">
        <v>137</v>
      </c>
      <c r="G75" s="58">
        <v>1</v>
      </c>
      <c r="H75" s="49">
        <v>51.67</v>
      </c>
      <c r="I75" s="49">
        <f t="shared" si="2"/>
        <v>51.67</v>
      </c>
      <c r="J75" s="58">
        <v>10</v>
      </c>
      <c r="K75" s="60" t="s">
        <v>316</v>
      </c>
    </row>
    <row r="76" spans="1:11" s="84" customFormat="1" ht="32.15" customHeight="1">
      <c r="A76" s="78">
        <v>5381</v>
      </c>
      <c r="B76" s="79" t="s">
        <v>441</v>
      </c>
      <c r="C76" s="80">
        <v>2</v>
      </c>
      <c r="D76" s="80" t="s">
        <v>27</v>
      </c>
      <c r="E76" s="81" t="s">
        <v>138</v>
      </c>
      <c r="F76" s="81" t="s">
        <v>103</v>
      </c>
      <c r="G76" s="80">
        <v>3</v>
      </c>
      <c r="H76" s="82">
        <v>56.1</v>
      </c>
      <c r="I76" s="82">
        <f t="shared" si="2"/>
        <v>168.3</v>
      </c>
      <c r="J76" s="80">
        <v>20</v>
      </c>
      <c r="K76" s="83">
        <v>4.8</v>
      </c>
    </row>
    <row r="77" spans="1:11" s="51" customFormat="1" ht="32.15" customHeight="1">
      <c r="A77" s="45">
        <v>5381</v>
      </c>
      <c r="B77" s="46" t="s">
        <v>441</v>
      </c>
      <c r="C77" s="58">
        <v>2</v>
      </c>
      <c r="D77" s="58" t="s">
        <v>27</v>
      </c>
      <c r="E77" s="59" t="s">
        <v>138</v>
      </c>
      <c r="F77" s="59" t="s">
        <v>102</v>
      </c>
      <c r="G77" s="58">
        <v>4</v>
      </c>
      <c r="H77" s="49">
        <v>29.27</v>
      </c>
      <c r="I77" s="49">
        <f t="shared" si="2"/>
        <v>117.08</v>
      </c>
      <c r="J77" s="58">
        <v>20</v>
      </c>
      <c r="K77" s="60">
        <v>4.8</v>
      </c>
    </row>
    <row r="78" spans="1:11" s="51" customFormat="1" ht="32.15" customHeight="1">
      <c r="A78" s="52">
        <v>5381</v>
      </c>
      <c r="B78" s="53" t="s">
        <v>441</v>
      </c>
      <c r="C78" s="61">
        <v>2</v>
      </c>
      <c r="D78" s="61" t="s">
        <v>27</v>
      </c>
      <c r="E78" s="62" t="s">
        <v>139</v>
      </c>
      <c r="F78" s="62" t="s">
        <v>140</v>
      </c>
      <c r="G78" s="61">
        <v>1</v>
      </c>
      <c r="H78" s="56">
        <v>3000</v>
      </c>
      <c r="I78" s="56">
        <f t="shared" si="2"/>
        <v>3000</v>
      </c>
      <c r="J78" s="61">
        <v>25</v>
      </c>
      <c r="K78" s="63">
        <v>4</v>
      </c>
    </row>
    <row r="79" spans="1:11" s="51" customFormat="1" ht="32.15" customHeight="1">
      <c r="A79" s="45">
        <v>5381</v>
      </c>
      <c r="B79" s="46" t="s">
        <v>441</v>
      </c>
      <c r="C79" s="58">
        <v>2</v>
      </c>
      <c r="D79" s="58" t="s">
        <v>27</v>
      </c>
      <c r="E79" s="59" t="s">
        <v>141</v>
      </c>
      <c r="F79" s="59" t="s">
        <v>142</v>
      </c>
      <c r="G79" s="58">
        <v>20</v>
      </c>
      <c r="H79" s="49">
        <v>93.49</v>
      </c>
      <c r="I79" s="49">
        <f t="shared" si="2"/>
        <v>1869.8</v>
      </c>
      <c r="J79" s="58">
        <v>5</v>
      </c>
      <c r="K79" s="60">
        <v>4.12</v>
      </c>
    </row>
    <row r="80" spans="1:11" s="51" customFormat="1" ht="32.15" customHeight="1">
      <c r="A80" s="52">
        <v>5381</v>
      </c>
      <c r="B80" s="53" t="s">
        <v>441</v>
      </c>
      <c r="C80" s="61">
        <v>2</v>
      </c>
      <c r="D80" s="61" t="s">
        <v>27</v>
      </c>
      <c r="E80" s="62" t="s">
        <v>451</v>
      </c>
      <c r="F80" s="62" t="s">
        <v>143</v>
      </c>
      <c r="G80" s="61">
        <v>1</v>
      </c>
      <c r="H80" s="56">
        <v>255</v>
      </c>
      <c r="I80" s="56">
        <f t="shared" si="2"/>
        <v>255</v>
      </c>
      <c r="J80" s="61">
        <v>15</v>
      </c>
      <c r="K80" s="63" t="s">
        <v>316</v>
      </c>
    </row>
    <row r="81" spans="1:11" s="51" customFormat="1" ht="32.15" customHeight="1">
      <c r="A81" s="45">
        <v>5381</v>
      </c>
      <c r="B81" s="46" t="s">
        <v>441</v>
      </c>
      <c r="C81" s="58">
        <v>2</v>
      </c>
      <c r="D81" s="58" t="s">
        <v>27</v>
      </c>
      <c r="E81" s="59" t="s">
        <v>450</v>
      </c>
      <c r="F81" s="59" t="s">
        <v>144</v>
      </c>
      <c r="G81" s="58">
        <v>1</v>
      </c>
      <c r="H81" s="49">
        <v>1529</v>
      </c>
      <c r="I81" s="49">
        <f t="shared" si="2"/>
        <v>1529</v>
      </c>
      <c r="J81" s="58">
        <v>15</v>
      </c>
      <c r="K81" s="60" t="s">
        <v>316</v>
      </c>
    </row>
    <row r="82" spans="1:11" s="84" customFormat="1" ht="32.15" customHeight="1">
      <c r="A82" s="78">
        <v>5381</v>
      </c>
      <c r="B82" s="79" t="s">
        <v>441</v>
      </c>
      <c r="C82" s="80">
        <v>2</v>
      </c>
      <c r="D82" s="80" t="s">
        <v>27</v>
      </c>
      <c r="E82" s="81" t="s">
        <v>145</v>
      </c>
      <c r="F82" s="81" t="s">
        <v>146</v>
      </c>
      <c r="G82" s="80">
        <v>20</v>
      </c>
      <c r="H82" s="82">
        <v>44.5</v>
      </c>
      <c r="I82" s="82">
        <f t="shared" si="2"/>
        <v>890</v>
      </c>
      <c r="J82" s="80">
        <v>5</v>
      </c>
      <c r="K82" s="83">
        <v>5.14</v>
      </c>
    </row>
    <row r="83" spans="1:11" s="51" customFormat="1" ht="32.15" customHeight="1">
      <c r="A83" s="45">
        <v>5381</v>
      </c>
      <c r="B83" s="46" t="s">
        <v>441</v>
      </c>
      <c r="C83" s="58">
        <v>2</v>
      </c>
      <c r="D83" s="58" t="s">
        <v>27</v>
      </c>
      <c r="E83" s="59" t="s">
        <v>147</v>
      </c>
      <c r="F83" s="59" t="s">
        <v>148</v>
      </c>
      <c r="G83" s="58">
        <v>4</v>
      </c>
      <c r="H83" s="49">
        <v>23.9</v>
      </c>
      <c r="I83" s="49">
        <f t="shared" si="2"/>
        <v>95.6</v>
      </c>
      <c r="J83" s="58">
        <v>5</v>
      </c>
      <c r="K83" s="60">
        <v>6</v>
      </c>
    </row>
    <row r="84" spans="1:11" s="51" customFormat="1" ht="32.15" customHeight="1">
      <c r="A84" s="52">
        <v>5381</v>
      </c>
      <c r="B84" s="53" t="s">
        <v>441</v>
      </c>
      <c r="C84" s="61">
        <v>2</v>
      </c>
      <c r="D84" s="61" t="s">
        <v>27</v>
      </c>
      <c r="E84" s="62" t="s">
        <v>149</v>
      </c>
      <c r="F84" s="62" t="s">
        <v>150</v>
      </c>
      <c r="G84" s="61">
        <v>4</v>
      </c>
      <c r="H84" s="56">
        <v>20.9</v>
      </c>
      <c r="I84" s="56">
        <f t="shared" si="2"/>
        <v>83.6</v>
      </c>
      <c r="J84" s="61">
        <v>5</v>
      </c>
      <c r="K84" s="63">
        <v>6</v>
      </c>
    </row>
    <row r="85" spans="1:11" s="51" customFormat="1" ht="32.15" customHeight="1">
      <c r="A85" s="45">
        <v>5381</v>
      </c>
      <c r="B85" s="46" t="s">
        <v>441</v>
      </c>
      <c r="C85" s="58">
        <v>2</v>
      </c>
      <c r="D85" s="58" t="s">
        <v>27</v>
      </c>
      <c r="E85" s="59" t="s">
        <v>149</v>
      </c>
      <c r="F85" s="59" t="s">
        <v>151</v>
      </c>
      <c r="G85" s="58">
        <v>4</v>
      </c>
      <c r="H85" s="49">
        <v>20.9</v>
      </c>
      <c r="I85" s="49">
        <f t="shared" si="2"/>
        <v>83.6</v>
      </c>
      <c r="J85" s="58">
        <v>5</v>
      </c>
      <c r="K85" s="60">
        <v>6</v>
      </c>
    </row>
    <row r="86" spans="1:11" s="51" customFormat="1" ht="32.15" customHeight="1">
      <c r="A86" s="52">
        <v>5381</v>
      </c>
      <c r="B86" s="53" t="s">
        <v>441</v>
      </c>
      <c r="C86" s="61">
        <v>2</v>
      </c>
      <c r="D86" s="61" t="s">
        <v>27</v>
      </c>
      <c r="E86" s="62" t="s">
        <v>447</v>
      </c>
      <c r="F86" s="62" t="s">
        <v>152</v>
      </c>
      <c r="G86" s="61">
        <v>2</v>
      </c>
      <c r="H86" s="56">
        <v>448</v>
      </c>
      <c r="I86" s="56">
        <f t="shared" si="2"/>
        <v>896</v>
      </c>
      <c r="J86" s="61">
        <v>5</v>
      </c>
      <c r="K86" s="63">
        <v>6</v>
      </c>
    </row>
    <row r="87" spans="1:11" s="51" customFormat="1" ht="32.15" customHeight="1">
      <c r="A87" s="45">
        <v>5381</v>
      </c>
      <c r="B87" s="46" t="s">
        <v>441</v>
      </c>
      <c r="C87" s="58">
        <v>2</v>
      </c>
      <c r="D87" s="58" t="s">
        <v>27</v>
      </c>
      <c r="E87" s="59" t="s">
        <v>447</v>
      </c>
      <c r="F87" s="59" t="s">
        <v>153</v>
      </c>
      <c r="G87" s="58">
        <v>2</v>
      </c>
      <c r="H87" s="49">
        <v>536</v>
      </c>
      <c r="I87" s="49">
        <f t="shared" si="2"/>
        <v>1072</v>
      </c>
      <c r="J87" s="58">
        <v>5</v>
      </c>
      <c r="K87" s="60">
        <v>6</v>
      </c>
    </row>
    <row r="88" spans="1:11" s="84" customFormat="1" ht="32.15" customHeight="1">
      <c r="A88" s="78">
        <v>5381</v>
      </c>
      <c r="B88" s="79" t="s">
        <v>441</v>
      </c>
      <c r="C88" s="80">
        <v>2</v>
      </c>
      <c r="D88" s="80" t="s">
        <v>27</v>
      </c>
      <c r="E88" s="81" t="s">
        <v>154</v>
      </c>
      <c r="F88" s="81" t="s">
        <v>155</v>
      </c>
      <c r="G88" s="80">
        <v>10</v>
      </c>
      <c r="H88" s="82">
        <v>3.72</v>
      </c>
      <c r="I88" s="82">
        <f t="shared" si="2"/>
        <v>37.200000000000003</v>
      </c>
      <c r="J88" s="80">
        <v>15</v>
      </c>
      <c r="K88" s="83" t="s">
        <v>316</v>
      </c>
    </row>
    <row r="89" spans="1:11" s="51" customFormat="1" ht="32.15" customHeight="1">
      <c r="A89" s="45">
        <v>5381</v>
      </c>
      <c r="B89" s="46" t="s">
        <v>441</v>
      </c>
      <c r="C89" s="58">
        <v>2</v>
      </c>
      <c r="D89" s="58" t="s">
        <v>27</v>
      </c>
      <c r="E89" s="59" t="s">
        <v>154</v>
      </c>
      <c r="F89" s="59" t="s">
        <v>156</v>
      </c>
      <c r="G89" s="58">
        <v>10</v>
      </c>
      <c r="H89" s="49">
        <v>4.21</v>
      </c>
      <c r="I89" s="49">
        <f t="shared" si="2"/>
        <v>42.1</v>
      </c>
      <c r="J89" s="58">
        <v>20</v>
      </c>
      <c r="K89" s="60" t="s">
        <v>316</v>
      </c>
    </row>
    <row r="90" spans="1:11" s="51" customFormat="1" ht="32.15" customHeight="1">
      <c r="A90" s="52">
        <v>5381</v>
      </c>
      <c r="B90" s="53" t="s">
        <v>441</v>
      </c>
      <c r="C90" s="61">
        <v>2</v>
      </c>
      <c r="D90" s="61" t="s">
        <v>27</v>
      </c>
      <c r="E90" s="62" t="s">
        <v>157</v>
      </c>
      <c r="F90" s="62" t="s">
        <v>158</v>
      </c>
      <c r="G90" s="61">
        <v>2</v>
      </c>
      <c r="H90" s="56">
        <v>83.15</v>
      </c>
      <c r="I90" s="56">
        <f t="shared" si="2"/>
        <v>166.3</v>
      </c>
      <c r="J90" s="61">
        <v>15</v>
      </c>
      <c r="K90" s="63" t="s">
        <v>316</v>
      </c>
    </row>
    <row r="91" spans="1:11" s="51" customFormat="1" ht="32.15" customHeight="1">
      <c r="A91" s="45">
        <v>5381</v>
      </c>
      <c r="B91" s="46" t="s">
        <v>441</v>
      </c>
      <c r="C91" s="58">
        <v>2</v>
      </c>
      <c r="D91" s="58" t="s">
        <v>27</v>
      </c>
      <c r="E91" s="59" t="s">
        <v>159</v>
      </c>
      <c r="F91" s="59" t="s">
        <v>160</v>
      </c>
      <c r="G91" s="58">
        <v>4</v>
      </c>
      <c r="H91" s="49">
        <v>495</v>
      </c>
      <c r="I91" s="49">
        <f t="shared" si="2"/>
        <v>1980</v>
      </c>
      <c r="J91" s="58">
        <v>15</v>
      </c>
      <c r="K91" s="60">
        <v>7</v>
      </c>
    </row>
    <row r="92" spans="1:11" s="51" customFormat="1" ht="32.15" customHeight="1">
      <c r="A92" s="52">
        <v>5381</v>
      </c>
      <c r="B92" s="53" t="s">
        <v>441</v>
      </c>
      <c r="C92" s="61">
        <v>2</v>
      </c>
      <c r="D92" s="61" t="s">
        <v>27</v>
      </c>
      <c r="E92" s="62" t="s">
        <v>161</v>
      </c>
      <c r="F92" s="62" t="s">
        <v>162</v>
      </c>
      <c r="G92" s="61">
        <v>1</v>
      </c>
      <c r="H92" s="56">
        <v>520</v>
      </c>
      <c r="I92" s="56">
        <f t="shared" si="2"/>
        <v>520</v>
      </c>
      <c r="J92" s="61">
        <v>20</v>
      </c>
      <c r="K92" s="63">
        <v>4</v>
      </c>
    </row>
    <row r="93" spans="1:11" s="51" customFormat="1" ht="32.15" customHeight="1">
      <c r="A93" s="45">
        <v>5381</v>
      </c>
      <c r="B93" s="46" t="s">
        <v>441</v>
      </c>
      <c r="C93" s="58">
        <v>2</v>
      </c>
      <c r="D93" s="58" t="s">
        <v>27</v>
      </c>
      <c r="E93" s="59" t="s">
        <v>163</v>
      </c>
      <c r="F93" s="59" t="s">
        <v>164</v>
      </c>
      <c r="G93" s="58">
        <v>4</v>
      </c>
      <c r="H93" s="49">
        <v>120</v>
      </c>
      <c r="I93" s="49">
        <f t="shared" si="2"/>
        <v>480</v>
      </c>
      <c r="J93" s="58">
        <v>10</v>
      </c>
      <c r="K93" s="60" t="s">
        <v>316</v>
      </c>
    </row>
    <row r="94" spans="1:11" s="84" customFormat="1" ht="32.15" customHeight="1">
      <c r="A94" s="78">
        <v>5381</v>
      </c>
      <c r="B94" s="79" t="s">
        <v>441</v>
      </c>
      <c r="C94" s="80">
        <v>2</v>
      </c>
      <c r="D94" s="80" t="s">
        <v>27</v>
      </c>
      <c r="E94" s="81" t="s">
        <v>165</v>
      </c>
      <c r="F94" s="81" t="s">
        <v>166</v>
      </c>
      <c r="G94" s="80">
        <v>1</v>
      </c>
      <c r="H94" s="82">
        <v>171.2</v>
      </c>
      <c r="I94" s="82">
        <f t="shared" si="2"/>
        <v>171.2</v>
      </c>
      <c r="J94" s="80">
        <v>15</v>
      </c>
      <c r="K94" s="83">
        <v>4.8</v>
      </c>
    </row>
    <row r="95" spans="1:11" s="51" customFormat="1" ht="32.15" customHeight="1">
      <c r="A95" s="45">
        <v>5381</v>
      </c>
      <c r="B95" s="46" t="s">
        <v>441</v>
      </c>
      <c r="C95" s="58">
        <v>2</v>
      </c>
      <c r="D95" s="58" t="s">
        <v>27</v>
      </c>
      <c r="E95" s="59" t="s">
        <v>167</v>
      </c>
      <c r="F95" s="59" t="s">
        <v>169</v>
      </c>
      <c r="G95" s="58">
        <v>20</v>
      </c>
      <c r="H95" s="49">
        <v>34.1</v>
      </c>
      <c r="I95" s="49">
        <f t="shared" si="2"/>
        <v>682</v>
      </c>
      <c r="J95" s="58">
        <v>15</v>
      </c>
      <c r="K95" s="60" t="s">
        <v>313</v>
      </c>
    </row>
    <row r="96" spans="1:11" s="51" customFormat="1" ht="32.15" customHeight="1">
      <c r="A96" s="52">
        <v>5381</v>
      </c>
      <c r="B96" s="53" t="s">
        <v>441</v>
      </c>
      <c r="C96" s="61">
        <v>2</v>
      </c>
      <c r="D96" s="61" t="s">
        <v>27</v>
      </c>
      <c r="E96" s="62" t="s">
        <v>167</v>
      </c>
      <c r="F96" s="62" t="s">
        <v>168</v>
      </c>
      <c r="G96" s="61">
        <v>10</v>
      </c>
      <c r="H96" s="56">
        <v>1193</v>
      </c>
      <c r="I96" s="56">
        <f t="shared" si="2"/>
        <v>11930</v>
      </c>
      <c r="J96" s="61">
        <v>10</v>
      </c>
      <c r="K96" s="63">
        <v>4.12</v>
      </c>
    </row>
    <row r="97" spans="1:11" s="51" customFormat="1" ht="32.15" customHeight="1">
      <c r="A97" s="45">
        <v>5381</v>
      </c>
      <c r="B97" s="46" t="s">
        <v>441</v>
      </c>
      <c r="C97" s="58">
        <v>2</v>
      </c>
      <c r="D97" s="58" t="s">
        <v>27</v>
      </c>
      <c r="E97" s="59" t="s">
        <v>170</v>
      </c>
      <c r="F97" s="59" t="s">
        <v>172</v>
      </c>
      <c r="G97" s="58">
        <v>1</v>
      </c>
      <c r="H97" s="49">
        <v>234962.1</v>
      </c>
      <c r="I97" s="49">
        <f t="shared" si="2"/>
        <v>234962.1</v>
      </c>
      <c r="J97" s="58">
        <v>20</v>
      </c>
      <c r="K97" s="60">
        <v>5.14</v>
      </c>
    </row>
    <row r="98" spans="1:11" s="51" customFormat="1" ht="32.15" customHeight="1">
      <c r="A98" s="52">
        <v>5381</v>
      </c>
      <c r="B98" s="53" t="s">
        <v>441</v>
      </c>
      <c r="C98" s="61">
        <v>2</v>
      </c>
      <c r="D98" s="61" t="s">
        <v>27</v>
      </c>
      <c r="E98" s="62" t="s">
        <v>170</v>
      </c>
      <c r="F98" s="62" t="s">
        <v>171</v>
      </c>
      <c r="G98" s="61">
        <v>1</v>
      </c>
      <c r="H98" s="56">
        <v>37000</v>
      </c>
      <c r="I98" s="56">
        <f t="shared" si="2"/>
        <v>37000</v>
      </c>
      <c r="J98" s="61">
        <v>20</v>
      </c>
      <c r="K98" s="63">
        <v>5</v>
      </c>
    </row>
    <row r="99" spans="1:11" s="51" customFormat="1" ht="32.15" customHeight="1">
      <c r="A99" s="45">
        <v>5381</v>
      </c>
      <c r="B99" s="46" t="s">
        <v>441</v>
      </c>
      <c r="C99" s="58">
        <v>2</v>
      </c>
      <c r="D99" s="58" t="s">
        <v>27</v>
      </c>
      <c r="E99" s="59" t="s">
        <v>173</v>
      </c>
      <c r="F99" s="59" t="s">
        <v>174</v>
      </c>
      <c r="G99" s="58">
        <v>1</v>
      </c>
      <c r="H99" s="49">
        <v>96125</v>
      </c>
      <c r="I99" s="49">
        <f t="shared" si="2"/>
        <v>96125</v>
      </c>
      <c r="J99" s="58">
        <v>20</v>
      </c>
      <c r="K99" s="60">
        <v>16</v>
      </c>
    </row>
    <row r="100" spans="1:11" s="84" customFormat="1" ht="32.15" customHeight="1">
      <c r="A100" s="78">
        <v>5381</v>
      </c>
      <c r="B100" s="79" t="s">
        <v>441</v>
      </c>
      <c r="C100" s="80">
        <v>2</v>
      </c>
      <c r="D100" s="80" t="s">
        <v>27</v>
      </c>
      <c r="E100" s="81" t="s">
        <v>175</v>
      </c>
      <c r="F100" s="81" t="s">
        <v>176</v>
      </c>
      <c r="G100" s="80">
        <v>1</v>
      </c>
      <c r="H100" s="82">
        <v>43578.94</v>
      </c>
      <c r="I100" s="82">
        <f t="shared" si="2"/>
        <v>43578.94</v>
      </c>
      <c r="J100" s="80">
        <v>20</v>
      </c>
      <c r="K100" s="83">
        <v>5</v>
      </c>
    </row>
    <row r="101" spans="1:11" s="51" customFormat="1" ht="32.15" customHeight="1">
      <c r="A101" s="45">
        <v>5381</v>
      </c>
      <c r="B101" s="46" t="s">
        <v>441</v>
      </c>
      <c r="C101" s="58">
        <v>2</v>
      </c>
      <c r="D101" s="58" t="s">
        <v>27</v>
      </c>
      <c r="E101" s="59" t="s">
        <v>177</v>
      </c>
      <c r="F101" s="59" t="s">
        <v>178</v>
      </c>
      <c r="G101" s="58">
        <v>20</v>
      </c>
      <c r="H101" s="49">
        <v>340.5</v>
      </c>
      <c r="I101" s="49">
        <f t="shared" si="2"/>
        <v>6810</v>
      </c>
      <c r="J101" s="58">
        <v>5</v>
      </c>
      <c r="K101" s="60">
        <v>5.14</v>
      </c>
    </row>
    <row r="102" spans="1:11" s="51" customFormat="1" ht="32.15" customHeight="1">
      <c r="A102" s="52">
        <v>5381</v>
      </c>
      <c r="B102" s="53" t="s">
        <v>441</v>
      </c>
      <c r="C102" s="61">
        <v>2</v>
      </c>
      <c r="D102" s="61" t="s">
        <v>27</v>
      </c>
      <c r="E102" s="62" t="s">
        <v>179</v>
      </c>
      <c r="F102" s="62" t="s">
        <v>178</v>
      </c>
      <c r="G102" s="61">
        <v>20</v>
      </c>
      <c r="H102" s="56">
        <v>380</v>
      </c>
      <c r="I102" s="56">
        <f t="shared" si="2"/>
        <v>7600</v>
      </c>
      <c r="J102" s="61">
        <v>5</v>
      </c>
      <c r="K102" s="63">
        <v>5.14</v>
      </c>
    </row>
    <row r="103" spans="1:11" s="51" customFormat="1" ht="32.15" customHeight="1">
      <c r="A103" s="45">
        <v>5381</v>
      </c>
      <c r="B103" s="46" t="s">
        <v>441</v>
      </c>
      <c r="C103" s="58">
        <v>2</v>
      </c>
      <c r="D103" s="58" t="s">
        <v>27</v>
      </c>
      <c r="E103" s="59" t="s">
        <v>180</v>
      </c>
      <c r="F103" s="59" t="s">
        <v>181</v>
      </c>
      <c r="G103" s="58">
        <v>1</v>
      </c>
      <c r="H103" s="49">
        <v>48000</v>
      </c>
      <c r="I103" s="49">
        <f t="shared" si="2"/>
        <v>48000</v>
      </c>
      <c r="J103" s="58">
        <v>20</v>
      </c>
      <c r="K103" s="60">
        <v>7</v>
      </c>
    </row>
    <row r="104" spans="1:11" s="51" customFormat="1" ht="32.15" customHeight="1">
      <c r="A104" s="52">
        <v>5381</v>
      </c>
      <c r="B104" s="53" t="s">
        <v>441</v>
      </c>
      <c r="C104" s="61">
        <v>2</v>
      </c>
      <c r="D104" s="61" t="s">
        <v>27</v>
      </c>
      <c r="E104" s="62" t="s">
        <v>182</v>
      </c>
      <c r="F104" s="62" t="s">
        <v>183</v>
      </c>
      <c r="G104" s="61">
        <v>2</v>
      </c>
      <c r="H104" s="56">
        <v>885</v>
      </c>
      <c r="I104" s="56">
        <f t="shared" ref="I104:I105" si="3">+G104*H104</f>
        <v>1770</v>
      </c>
      <c r="J104" s="61">
        <v>15</v>
      </c>
      <c r="K104" s="63">
        <v>5</v>
      </c>
    </row>
    <row r="105" spans="1:11" s="51" customFormat="1" ht="32.15" customHeight="1">
      <c r="A105" s="45">
        <v>5381</v>
      </c>
      <c r="B105" s="46" t="s">
        <v>441</v>
      </c>
      <c r="C105" s="58">
        <v>2</v>
      </c>
      <c r="D105" s="58" t="s">
        <v>27</v>
      </c>
      <c r="E105" s="59" t="s">
        <v>182</v>
      </c>
      <c r="F105" s="59" t="s">
        <v>184</v>
      </c>
      <c r="G105" s="58">
        <v>2</v>
      </c>
      <c r="H105" s="49">
        <v>995</v>
      </c>
      <c r="I105" s="49">
        <f t="shared" si="3"/>
        <v>1990</v>
      </c>
      <c r="J105" s="58">
        <v>15</v>
      </c>
      <c r="K105" s="60">
        <v>5</v>
      </c>
    </row>
    <row r="106" spans="1:11" s="84" customFormat="1" ht="32.15" customHeight="1">
      <c r="A106" s="78">
        <v>5381</v>
      </c>
      <c r="B106" s="79" t="s">
        <v>441</v>
      </c>
      <c r="C106" s="80">
        <v>2</v>
      </c>
      <c r="D106" s="80" t="s">
        <v>27</v>
      </c>
      <c r="E106" s="81" t="s">
        <v>185</v>
      </c>
      <c r="F106" s="81" t="s">
        <v>186</v>
      </c>
      <c r="G106" s="80">
        <v>1</v>
      </c>
      <c r="H106" s="82">
        <v>80220</v>
      </c>
      <c r="I106" s="82">
        <f t="shared" ref="I106:I137" si="4">G106*H106</f>
        <v>80220</v>
      </c>
      <c r="J106" s="80">
        <v>10</v>
      </c>
      <c r="K106" s="83">
        <v>8</v>
      </c>
    </row>
    <row r="107" spans="1:11" s="51" customFormat="1" ht="32.15" customHeight="1">
      <c r="A107" s="45">
        <v>5381</v>
      </c>
      <c r="B107" s="46" t="s">
        <v>441</v>
      </c>
      <c r="C107" s="58">
        <v>2</v>
      </c>
      <c r="D107" s="58" t="s">
        <v>27</v>
      </c>
      <c r="E107" s="59" t="s">
        <v>187</v>
      </c>
      <c r="F107" s="59" t="s">
        <v>188</v>
      </c>
      <c r="G107" s="58">
        <v>2</v>
      </c>
      <c r="H107" s="49">
        <v>433.48</v>
      </c>
      <c r="I107" s="49">
        <f t="shared" si="4"/>
        <v>866.96</v>
      </c>
      <c r="J107" s="58">
        <v>20</v>
      </c>
      <c r="K107" s="60" t="s">
        <v>316</v>
      </c>
    </row>
    <row r="108" spans="1:11" s="51" customFormat="1" ht="32.15" customHeight="1">
      <c r="A108" s="52">
        <v>5381</v>
      </c>
      <c r="B108" s="53" t="s">
        <v>441</v>
      </c>
      <c r="C108" s="61">
        <v>2</v>
      </c>
      <c r="D108" s="61" t="s">
        <v>27</v>
      </c>
      <c r="E108" s="62" t="s">
        <v>189</v>
      </c>
      <c r="F108" s="62" t="s">
        <v>190</v>
      </c>
      <c r="G108" s="61">
        <v>4</v>
      </c>
      <c r="H108" s="56">
        <v>331</v>
      </c>
      <c r="I108" s="56">
        <f t="shared" si="4"/>
        <v>1324</v>
      </c>
      <c r="J108" s="61">
        <v>20</v>
      </c>
      <c r="K108" s="63" t="s">
        <v>315</v>
      </c>
    </row>
    <row r="109" spans="1:11" s="51" customFormat="1" ht="32.15" customHeight="1">
      <c r="A109" s="45">
        <v>5381</v>
      </c>
      <c r="B109" s="46" t="s">
        <v>441</v>
      </c>
      <c r="C109" s="58">
        <v>2</v>
      </c>
      <c r="D109" s="58" t="s">
        <v>27</v>
      </c>
      <c r="E109" s="59" t="s">
        <v>191</v>
      </c>
      <c r="F109" s="59" t="s">
        <v>192</v>
      </c>
      <c r="G109" s="58">
        <v>4</v>
      </c>
      <c r="H109" s="49">
        <v>113.4</v>
      </c>
      <c r="I109" s="49">
        <f t="shared" si="4"/>
        <v>453.6</v>
      </c>
      <c r="J109" s="58">
        <v>20</v>
      </c>
      <c r="K109" s="60">
        <v>5</v>
      </c>
    </row>
    <row r="110" spans="1:11" s="51" customFormat="1" ht="32.15" customHeight="1">
      <c r="A110" s="52">
        <v>5381</v>
      </c>
      <c r="B110" s="53" t="s">
        <v>441</v>
      </c>
      <c r="C110" s="61">
        <v>2</v>
      </c>
      <c r="D110" s="61" t="s">
        <v>27</v>
      </c>
      <c r="E110" s="62" t="s">
        <v>191</v>
      </c>
      <c r="F110" s="62" t="s">
        <v>193</v>
      </c>
      <c r="G110" s="61">
        <v>4</v>
      </c>
      <c r="H110" s="56">
        <v>147.6</v>
      </c>
      <c r="I110" s="56">
        <f t="shared" si="4"/>
        <v>590.4</v>
      </c>
      <c r="J110" s="61">
        <v>20</v>
      </c>
      <c r="K110" s="63">
        <v>5.14</v>
      </c>
    </row>
    <row r="111" spans="1:11" s="51" customFormat="1" ht="32.15" customHeight="1">
      <c r="A111" s="45">
        <v>5381</v>
      </c>
      <c r="B111" s="46" t="s">
        <v>441</v>
      </c>
      <c r="C111" s="58">
        <v>2</v>
      </c>
      <c r="D111" s="58" t="s">
        <v>27</v>
      </c>
      <c r="E111" s="59" t="s">
        <v>194</v>
      </c>
      <c r="F111" s="59" t="s">
        <v>195</v>
      </c>
      <c r="G111" s="58">
        <v>1</v>
      </c>
      <c r="H111" s="49">
        <v>500</v>
      </c>
      <c r="I111" s="49">
        <f t="shared" si="4"/>
        <v>500</v>
      </c>
      <c r="J111" s="58">
        <v>5</v>
      </c>
      <c r="K111" s="60" t="s">
        <v>316</v>
      </c>
    </row>
    <row r="112" spans="1:11" s="84" customFormat="1" ht="32.15" customHeight="1">
      <c r="A112" s="78">
        <v>5381</v>
      </c>
      <c r="B112" s="79" t="s">
        <v>441</v>
      </c>
      <c r="C112" s="80">
        <v>2</v>
      </c>
      <c r="D112" s="80" t="s">
        <v>27</v>
      </c>
      <c r="E112" s="81" t="s">
        <v>196</v>
      </c>
      <c r="F112" s="81" t="s">
        <v>197</v>
      </c>
      <c r="G112" s="80">
        <v>1</v>
      </c>
      <c r="H112" s="82">
        <v>1500</v>
      </c>
      <c r="I112" s="82">
        <f t="shared" si="4"/>
        <v>1500</v>
      </c>
      <c r="J112" s="80">
        <v>5</v>
      </c>
      <c r="K112" s="83">
        <v>5</v>
      </c>
    </row>
    <row r="113" spans="1:11" s="51" customFormat="1" ht="32.15" customHeight="1">
      <c r="A113" s="45">
        <v>5381</v>
      </c>
      <c r="B113" s="46" t="s">
        <v>441</v>
      </c>
      <c r="C113" s="58">
        <v>2</v>
      </c>
      <c r="D113" s="58" t="s">
        <v>27</v>
      </c>
      <c r="E113" s="59" t="s">
        <v>198</v>
      </c>
      <c r="F113" s="59" t="s">
        <v>199</v>
      </c>
      <c r="G113" s="58">
        <v>4</v>
      </c>
      <c r="H113" s="49">
        <v>192.6</v>
      </c>
      <c r="I113" s="49">
        <f t="shared" si="4"/>
        <v>770.4</v>
      </c>
      <c r="J113" s="58">
        <v>5</v>
      </c>
      <c r="K113" s="60">
        <v>5</v>
      </c>
    </row>
    <row r="114" spans="1:11" s="51" customFormat="1" ht="32.15" customHeight="1">
      <c r="A114" s="52">
        <v>5381</v>
      </c>
      <c r="B114" s="53" t="s">
        <v>441</v>
      </c>
      <c r="C114" s="61">
        <v>2</v>
      </c>
      <c r="D114" s="61" t="s">
        <v>27</v>
      </c>
      <c r="E114" s="62" t="s">
        <v>200</v>
      </c>
      <c r="F114" s="62" t="s">
        <v>201</v>
      </c>
      <c r="G114" s="61">
        <v>1</v>
      </c>
      <c r="H114" s="56">
        <v>146062.13333333333</v>
      </c>
      <c r="I114" s="56">
        <f t="shared" si="4"/>
        <v>146062.13333333333</v>
      </c>
      <c r="J114" s="61">
        <v>20</v>
      </c>
      <c r="K114" s="63">
        <v>13</v>
      </c>
    </row>
    <row r="115" spans="1:11" s="51" customFormat="1" ht="32.15" customHeight="1">
      <c r="A115" s="45">
        <v>5381</v>
      </c>
      <c r="B115" s="46" t="s">
        <v>441</v>
      </c>
      <c r="C115" s="58">
        <v>2</v>
      </c>
      <c r="D115" s="58" t="s">
        <v>27</v>
      </c>
      <c r="E115" s="59" t="s">
        <v>202</v>
      </c>
      <c r="F115" s="59" t="s">
        <v>203</v>
      </c>
      <c r="G115" s="58">
        <v>1</v>
      </c>
      <c r="H115" s="49">
        <v>118317.15333333334</v>
      </c>
      <c r="I115" s="49">
        <f t="shared" si="4"/>
        <v>118317.15333333334</v>
      </c>
      <c r="J115" s="58">
        <v>20</v>
      </c>
      <c r="K115" s="60" t="s">
        <v>312</v>
      </c>
    </row>
    <row r="116" spans="1:11" s="51" customFormat="1" ht="32.15" customHeight="1">
      <c r="A116" s="52">
        <v>5381</v>
      </c>
      <c r="B116" s="53" t="s">
        <v>441</v>
      </c>
      <c r="C116" s="61">
        <v>2</v>
      </c>
      <c r="D116" s="61" t="s">
        <v>27</v>
      </c>
      <c r="E116" s="62" t="s">
        <v>204</v>
      </c>
      <c r="F116" s="62" t="s">
        <v>205</v>
      </c>
      <c r="G116" s="61">
        <v>1</v>
      </c>
      <c r="H116" s="56">
        <v>47729.555999999997</v>
      </c>
      <c r="I116" s="56">
        <f t="shared" si="4"/>
        <v>47729.555999999997</v>
      </c>
      <c r="J116" s="61">
        <v>20</v>
      </c>
      <c r="K116" s="63">
        <v>4</v>
      </c>
    </row>
    <row r="117" spans="1:11" s="51" customFormat="1" ht="32.15" customHeight="1">
      <c r="A117" s="45">
        <v>5381</v>
      </c>
      <c r="B117" s="46" t="s">
        <v>441</v>
      </c>
      <c r="C117" s="58">
        <v>2</v>
      </c>
      <c r="D117" s="58" t="s">
        <v>27</v>
      </c>
      <c r="E117" s="59" t="s">
        <v>204</v>
      </c>
      <c r="F117" s="59" t="s">
        <v>206</v>
      </c>
      <c r="G117" s="58">
        <v>1</v>
      </c>
      <c r="H117" s="49">
        <v>75384.441600000006</v>
      </c>
      <c r="I117" s="49">
        <f t="shared" si="4"/>
        <v>75384.441600000006</v>
      </c>
      <c r="J117" s="58">
        <v>20</v>
      </c>
      <c r="K117" s="60">
        <v>4</v>
      </c>
    </row>
    <row r="118" spans="1:11" s="84" customFormat="1" ht="32.15" customHeight="1">
      <c r="A118" s="78">
        <v>5381</v>
      </c>
      <c r="B118" s="79" t="s">
        <v>441</v>
      </c>
      <c r="C118" s="80">
        <v>2</v>
      </c>
      <c r="D118" s="80" t="s">
        <v>27</v>
      </c>
      <c r="E118" s="81" t="s">
        <v>207</v>
      </c>
      <c r="F118" s="81" t="s">
        <v>208</v>
      </c>
      <c r="G118" s="80">
        <v>1</v>
      </c>
      <c r="H118" s="82">
        <v>43456.897333333334</v>
      </c>
      <c r="I118" s="82">
        <f t="shared" si="4"/>
        <v>43456.897333333334</v>
      </c>
      <c r="J118" s="80">
        <v>10</v>
      </c>
      <c r="K118" s="83" t="s">
        <v>312</v>
      </c>
    </row>
    <row r="119" spans="1:11" s="51" customFormat="1" ht="32.15" customHeight="1">
      <c r="A119" s="45">
        <v>5381</v>
      </c>
      <c r="B119" s="46" t="s">
        <v>441</v>
      </c>
      <c r="C119" s="58">
        <v>2</v>
      </c>
      <c r="D119" s="58" t="s">
        <v>27</v>
      </c>
      <c r="E119" s="59" t="s">
        <v>209</v>
      </c>
      <c r="F119" s="59" t="s">
        <v>442</v>
      </c>
      <c r="G119" s="58">
        <v>10</v>
      </c>
      <c r="H119" s="49">
        <v>557.89</v>
      </c>
      <c r="I119" s="49">
        <f t="shared" si="4"/>
        <v>5578.9</v>
      </c>
      <c r="J119" s="58">
        <v>5</v>
      </c>
      <c r="K119" s="60">
        <v>5.14</v>
      </c>
    </row>
    <row r="120" spans="1:11" s="51" customFormat="1" ht="32.15" customHeight="1">
      <c r="A120" s="52">
        <v>5381</v>
      </c>
      <c r="B120" s="53" t="s">
        <v>441</v>
      </c>
      <c r="C120" s="61">
        <v>2</v>
      </c>
      <c r="D120" s="61" t="s">
        <v>27</v>
      </c>
      <c r="E120" s="62" t="s">
        <v>210</v>
      </c>
      <c r="F120" s="62" t="s">
        <v>211</v>
      </c>
      <c r="G120" s="61">
        <v>1</v>
      </c>
      <c r="H120" s="56">
        <v>76935.157333333336</v>
      </c>
      <c r="I120" s="56">
        <f t="shared" si="4"/>
        <v>76935.157333333336</v>
      </c>
      <c r="J120" s="61">
        <v>10</v>
      </c>
      <c r="K120" s="63">
        <v>12.13</v>
      </c>
    </row>
    <row r="121" spans="1:11" s="51" customFormat="1" ht="32.15" customHeight="1">
      <c r="A121" s="45">
        <v>5381</v>
      </c>
      <c r="B121" s="46" t="s">
        <v>441</v>
      </c>
      <c r="C121" s="58">
        <v>2</v>
      </c>
      <c r="D121" s="58" t="s">
        <v>27</v>
      </c>
      <c r="E121" s="59" t="s">
        <v>212</v>
      </c>
      <c r="F121" s="59" t="s">
        <v>213</v>
      </c>
      <c r="G121" s="58">
        <v>1</v>
      </c>
      <c r="H121" s="49">
        <v>76935.157333333336</v>
      </c>
      <c r="I121" s="49">
        <f t="shared" si="4"/>
        <v>76935.157333333336</v>
      </c>
      <c r="J121" s="58">
        <v>10</v>
      </c>
      <c r="K121" s="60" t="s">
        <v>312</v>
      </c>
    </row>
    <row r="122" spans="1:11" s="51" customFormat="1" ht="32.15" customHeight="1">
      <c r="A122" s="52">
        <v>5381</v>
      </c>
      <c r="B122" s="53" t="s">
        <v>441</v>
      </c>
      <c r="C122" s="61">
        <v>2</v>
      </c>
      <c r="D122" s="61" t="s">
        <v>27</v>
      </c>
      <c r="E122" s="62" t="s">
        <v>214</v>
      </c>
      <c r="F122" s="62" t="s">
        <v>215</v>
      </c>
      <c r="G122" s="61">
        <v>1</v>
      </c>
      <c r="H122" s="56">
        <v>17247</v>
      </c>
      <c r="I122" s="56">
        <f t="shared" si="4"/>
        <v>17247</v>
      </c>
      <c r="J122" s="61">
        <v>25</v>
      </c>
      <c r="K122" s="63" t="s">
        <v>315</v>
      </c>
    </row>
    <row r="123" spans="1:11" s="51" customFormat="1" ht="32.15" customHeight="1">
      <c r="A123" s="45">
        <v>5381</v>
      </c>
      <c r="B123" s="46" t="s">
        <v>441</v>
      </c>
      <c r="C123" s="58">
        <v>2</v>
      </c>
      <c r="D123" s="58" t="s">
        <v>27</v>
      </c>
      <c r="E123" s="59" t="s">
        <v>216</v>
      </c>
      <c r="F123" s="59" t="s">
        <v>217</v>
      </c>
      <c r="G123" s="58">
        <v>10</v>
      </c>
      <c r="H123" s="49">
        <v>1650</v>
      </c>
      <c r="I123" s="49">
        <f t="shared" si="4"/>
        <v>16500</v>
      </c>
      <c r="J123" s="58">
        <v>5</v>
      </c>
      <c r="K123" s="60" t="s">
        <v>313</v>
      </c>
    </row>
    <row r="124" spans="1:11" s="84" customFormat="1" ht="32.15" customHeight="1">
      <c r="A124" s="78">
        <v>5381</v>
      </c>
      <c r="B124" s="79" t="s">
        <v>441</v>
      </c>
      <c r="C124" s="80">
        <v>2</v>
      </c>
      <c r="D124" s="80" t="s">
        <v>27</v>
      </c>
      <c r="E124" s="81" t="s">
        <v>218</v>
      </c>
      <c r="F124" s="81" t="s">
        <v>219</v>
      </c>
      <c r="G124" s="80">
        <v>10</v>
      </c>
      <c r="H124" s="82">
        <v>2277</v>
      </c>
      <c r="I124" s="82">
        <f t="shared" si="4"/>
        <v>22770</v>
      </c>
      <c r="J124" s="80">
        <v>10</v>
      </c>
      <c r="K124" s="83">
        <v>9</v>
      </c>
    </row>
    <row r="125" spans="1:11" s="51" customFormat="1" ht="32.15" customHeight="1">
      <c r="A125" s="45">
        <v>5381</v>
      </c>
      <c r="B125" s="46" t="s">
        <v>441</v>
      </c>
      <c r="C125" s="58">
        <v>2</v>
      </c>
      <c r="D125" s="58" t="s">
        <v>27</v>
      </c>
      <c r="E125" s="59" t="s">
        <v>220</v>
      </c>
      <c r="F125" s="59" t="s">
        <v>13</v>
      </c>
      <c r="G125" s="58">
        <v>20</v>
      </c>
      <c r="H125" s="49">
        <v>2100</v>
      </c>
      <c r="I125" s="49">
        <f t="shared" si="4"/>
        <v>42000</v>
      </c>
      <c r="J125" s="58">
        <v>10</v>
      </c>
      <c r="K125" s="60" t="s">
        <v>319</v>
      </c>
    </row>
    <row r="126" spans="1:11" s="51" customFormat="1" ht="32.15" customHeight="1">
      <c r="A126" s="52">
        <v>5381</v>
      </c>
      <c r="B126" s="53" t="s">
        <v>441</v>
      </c>
      <c r="C126" s="61">
        <v>2</v>
      </c>
      <c r="D126" s="61" t="s">
        <v>27</v>
      </c>
      <c r="E126" s="62" t="s">
        <v>221</v>
      </c>
      <c r="F126" s="62" t="s">
        <v>222</v>
      </c>
      <c r="G126" s="61">
        <v>20</v>
      </c>
      <c r="H126" s="56">
        <v>60</v>
      </c>
      <c r="I126" s="56">
        <f t="shared" si="4"/>
        <v>1200</v>
      </c>
      <c r="J126" s="61">
        <v>10</v>
      </c>
      <c r="K126" s="63" t="s">
        <v>313</v>
      </c>
    </row>
    <row r="127" spans="1:11" s="51" customFormat="1" ht="32.15" customHeight="1">
      <c r="A127" s="45">
        <v>5381</v>
      </c>
      <c r="B127" s="46" t="s">
        <v>441</v>
      </c>
      <c r="C127" s="58">
        <v>2</v>
      </c>
      <c r="D127" s="58" t="s">
        <v>27</v>
      </c>
      <c r="E127" s="59" t="s">
        <v>223</v>
      </c>
      <c r="F127" s="59" t="s">
        <v>224</v>
      </c>
      <c r="G127" s="58">
        <v>20</v>
      </c>
      <c r="H127" s="49">
        <v>93.5</v>
      </c>
      <c r="I127" s="49">
        <f t="shared" si="4"/>
        <v>1870</v>
      </c>
      <c r="J127" s="58">
        <v>20</v>
      </c>
      <c r="K127" s="60">
        <v>4.12</v>
      </c>
    </row>
    <row r="128" spans="1:11" s="51" customFormat="1" ht="32.15" customHeight="1">
      <c r="A128" s="52">
        <v>5381</v>
      </c>
      <c r="B128" s="53" t="s">
        <v>441</v>
      </c>
      <c r="C128" s="61">
        <v>2</v>
      </c>
      <c r="D128" s="61" t="s">
        <v>27</v>
      </c>
      <c r="E128" s="62" t="s">
        <v>225</v>
      </c>
      <c r="F128" s="62" t="s">
        <v>226</v>
      </c>
      <c r="G128" s="61">
        <v>20</v>
      </c>
      <c r="H128" s="56">
        <v>55</v>
      </c>
      <c r="I128" s="56">
        <f t="shared" si="4"/>
        <v>1100</v>
      </c>
      <c r="J128" s="61">
        <v>10</v>
      </c>
      <c r="K128" s="63" t="s">
        <v>313</v>
      </c>
    </row>
    <row r="129" spans="1:11" s="51" customFormat="1" ht="32.15" customHeight="1">
      <c r="A129" s="45">
        <v>5381</v>
      </c>
      <c r="B129" s="46" t="s">
        <v>441</v>
      </c>
      <c r="C129" s="58">
        <v>2</v>
      </c>
      <c r="D129" s="58" t="s">
        <v>27</v>
      </c>
      <c r="E129" s="59" t="s">
        <v>227</v>
      </c>
      <c r="F129" s="59" t="s">
        <v>442</v>
      </c>
      <c r="G129" s="58">
        <v>10</v>
      </c>
      <c r="H129" s="49">
        <v>678.62</v>
      </c>
      <c r="I129" s="49">
        <f t="shared" si="4"/>
        <v>6786.2</v>
      </c>
      <c r="J129" s="58">
        <v>5</v>
      </c>
      <c r="K129" s="60">
        <v>5.14</v>
      </c>
    </row>
    <row r="130" spans="1:11" s="84" customFormat="1" ht="32.15" customHeight="1">
      <c r="A130" s="78">
        <v>5381</v>
      </c>
      <c r="B130" s="79" t="s">
        <v>441</v>
      </c>
      <c r="C130" s="80">
        <v>2</v>
      </c>
      <c r="D130" s="80" t="s">
        <v>27</v>
      </c>
      <c r="E130" s="81" t="s">
        <v>20</v>
      </c>
      <c r="F130" s="81" t="s">
        <v>13</v>
      </c>
      <c r="G130" s="80">
        <v>10</v>
      </c>
      <c r="H130" s="82">
        <v>75</v>
      </c>
      <c r="I130" s="82">
        <f t="shared" si="4"/>
        <v>750</v>
      </c>
      <c r="J130" s="80">
        <v>5</v>
      </c>
      <c r="K130" s="83" t="s">
        <v>313</v>
      </c>
    </row>
    <row r="131" spans="1:11" s="51" customFormat="1" ht="32.15" customHeight="1">
      <c r="A131" s="45">
        <v>5381</v>
      </c>
      <c r="B131" s="46" t="s">
        <v>441</v>
      </c>
      <c r="C131" s="58">
        <v>2</v>
      </c>
      <c r="D131" s="58" t="s">
        <v>27</v>
      </c>
      <c r="E131" s="59" t="s">
        <v>228</v>
      </c>
      <c r="F131" s="59" t="s">
        <v>229</v>
      </c>
      <c r="G131" s="58">
        <v>4</v>
      </c>
      <c r="H131" s="49">
        <v>300</v>
      </c>
      <c r="I131" s="49">
        <f t="shared" si="4"/>
        <v>1200</v>
      </c>
      <c r="J131" s="58">
        <v>5</v>
      </c>
      <c r="K131" s="60" t="s">
        <v>316</v>
      </c>
    </row>
    <row r="132" spans="1:11" s="51" customFormat="1" ht="32.15" customHeight="1">
      <c r="A132" s="52">
        <v>5381</v>
      </c>
      <c r="B132" s="53" t="s">
        <v>441</v>
      </c>
      <c r="C132" s="61">
        <v>2</v>
      </c>
      <c r="D132" s="61" t="s">
        <v>27</v>
      </c>
      <c r="E132" s="62" t="s">
        <v>230</v>
      </c>
      <c r="F132" s="62" t="s">
        <v>231</v>
      </c>
      <c r="G132" s="61">
        <v>11</v>
      </c>
      <c r="H132" s="56">
        <v>139</v>
      </c>
      <c r="I132" s="56">
        <f t="shared" si="4"/>
        <v>1529</v>
      </c>
      <c r="J132" s="61">
        <v>15</v>
      </c>
      <c r="K132" s="63" t="s">
        <v>320</v>
      </c>
    </row>
    <row r="133" spans="1:11" s="51" customFormat="1" ht="32.15" customHeight="1">
      <c r="A133" s="45">
        <v>5381</v>
      </c>
      <c r="B133" s="46" t="s">
        <v>441</v>
      </c>
      <c r="C133" s="58">
        <v>2</v>
      </c>
      <c r="D133" s="58" t="s">
        <v>27</v>
      </c>
      <c r="E133" s="59" t="s">
        <v>19</v>
      </c>
      <c r="F133" s="59" t="s">
        <v>234</v>
      </c>
      <c r="G133" s="58">
        <v>3</v>
      </c>
      <c r="H133" s="49">
        <v>30</v>
      </c>
      <c r="I133" s="49">
        <f t="shared" si="4"/>
        <v>90</v>
      </c>
      <c r="J133" s="58">
        <v>15</v>
      </c>
      <c r="K133" s="60">
        <v>4</v>
      </c>
    </row>
    <row r="134" spans="1:11" s="51" customFormat="1" ht="32.15" customHeight="1">
      <c r="A134" s="52">
        <v>5381</v>
      </c>
      <c r="B134" s="53" t="s">
        <v>441</v>
      </c>
      <c r="C134" s="61">
        <v>2</v>
      </c>
      <c r="D134" s="61" t="s">
        <v>27</v>
      </c>
      <c r="E134" s="62" t="s">
        <v>19</v>
      </c>
      <c r="F134" s="62" t="s">
        <v>232</v>
      </c>
      <c r="G134" s="61">
        <v>6</v>
      </c>
      <c r="H134" s="56">
        <v>12.31</v>
      </c>
      <c r="I134" s="56">
        <f t="shared" si="4"/>
        <v>73.86</v>
      </c>
      <c r="J134" s="61">
        <v>15</v>
      </c>
      <c r="K134" s="63">
        <v>4</v>
      </c>
    </row>
    <row r="135" spans="1:11" s="51" customFormat="1" ht="32.15" customHeight="1">
      <c r="A135" s="45">
        <v>5381</v>
      </c>
      <c r="B135" s="46" t="s">
        <v>441</v>
      </c>
      <c r="C135" s="58">
        <v>2</v>
      </c>
      <c r="D135" s="58" t="s">
        <v>27</v>
      </c>
      <c r="E135" s="59" t="s">
        <v>19</v>
      </c>
      <c r="F135" s="59" t="s">
        <v>235</v>
      </c>
      <c r="G135" s="58">
        <v>10</v>
      </c>
      <c r="H135" s="49">
        <v>11.36</v>
      </c>
      <c r="I135" s="49">
        <f t="shared" si="4"/>
        <v>113.6</v>
      </c>
      <c r="J135" s="58">
        <v>20</v>
      </c>
      <c r="K135" s="60">
        <v>4</v>
      </c>
    </row>
    <row r="136" spans="1:11" s="84" customFormat="1" ht="32.15" customHeight="1">
      <c r="A136" s="78">
        <v>5381</v>
      </c>
      <c r="B136" s="79" t="s">
        <v>441</v>
      </c>
      <c r="C136" s="80">
        <v>2</v>
      </c>
      <c r="D136" s="80" t="s">
        <v>27</v>
      </c>
      <c r="E136" s="81" t="s">
        <v>19</v>
      </c>
      <c r="F136" s="81" t="s">
        <v>233</v>
      </c>
      <c r="G136" s="80">
        <v>2</v>
      </c>
      <c r="H136" s="82">
        <v>29.67</v>
      </c>
      <c r="I136" s="82">
        <f t="shared" si="4"/>
        <v>59.34</v>
      </c>
      <c r="J136" s="80">
        <v>15</v>
      </c>
      <c r="K136" s="83">
        <v>4</v>
      </c>
    </row>
    <row r="137" spans="1:11" s="51" customFormat="1" ht="32.15" customHeight="1">
      <c r="A137" s="45">
        <v>5381</v>
      </c>
      <c r="B137" s="46" t="s">
        <v>441</v>
      </c>
      <c r="C137" s="58">
        <v>2</v>
      </c>
      <c r="D137" s="58" t="s">
        <v>27</v>
      </c>
      <c r="E137" s="59" t="s">
        <v>19</v>
      </c>
      <c r="F137" s="59" t="s">
        <v>236</v>
      </c>
      <c r="G137" s="58">
        <v>8</v>
      </c>
      <c r="H137" s="49">
        <v>25</v>
      </c>
      <c r="I137" s="49">
        <f t="shared" si="4"/>
        <v>200</v>
      </c>
      <c r="J137" s="58">
        <v>20</v>
      </c>
      <c r="K137" s="60">
        <v>4</v>
      </c>
    </row>
    <row r="138" spans="1:11" s="51" customFormat="1" ht="32.15" customHeight="1">
      <c r="A138" s="52">
        <v>5381</v>
      </c>
      <c r="B138" s="53" t="s">
        <v>441</v>
      </c>
      <c r="C138" s="61">
        <v>2</v>
      </c>
      <c r="D138" s="61" t="s">
        <v>27</v>
      </c>
      <c r="E138" s="62" t="s">
        <v>19</v>
      </c>
      <c r="F138" s="62" t="s">
        <v>237</v>
      </c>
      <c r="G138" s="61">
        <v>8</v>
      </c>
      <c r="H138" s="56">
        <v>15</v>
      </c>
      <c r="I138" s="56">
        <f t="shared" ref="I138:I169" si="5">G138*H138</f>
        <v>120</v>
      </c>
      <c r="J138" s="61">
        <v>25</v>
      </c>
      <c r="K138" s="63">
        <v>4</v>
      </c>
    </row>
    <row r="139" spans="1:11" s="51" customFormat="1" ht="32.15" customHeight="1">
      <c r="A139" s="45">
        <v>5381</v>
      </c>
      <c r="B139" s="46" t="s">
        <v>441</v>
      </c>
      <c r="C139" s="58">
        <v>2</v>
      </c>
      <c r="D139" s="58" t="s">
        <v>27</v>
      </c>
      <c r="E139" s="59" t="s">
        <v>238</v>
      </c>
      <c r="F139" s="59" t="s">
        <v>239</v>
      </c>
      <c r="G139" s="58">
        <v>4</v>
      </c>
      <c r="H139" s="49">
        <v>250</v>
      </c>
      <c r="I139" s="49">
        <f t="shared" si="5"/>
        <v>1000</v>
      </c>
      <c r="J139" s="58">
        <v>15</v>
      </c>
      <c r="K139" s="60" t="s">
        <v>321</v>
      </c>
    </row>
    <row r="140" spans="1:11" s="51" customFormat="1" ht="32.15" customHeight="1">
      <c r="A140" s="52">
        <v>5381</v>
      </c>
      <c r="B140" s="53" t="s">
        <v>441</v>
      </c>
      <c r="C140" s="61">
        <v>2</v>
      </c>
      <c r="D140" s="61" t="s">
        <v>27</v>
      </c>
      <c r="E140" s="62" t="s">
        <v>448</v>
      </c>
      <c r="F140" s="62" t="s">
        <v>240</v>
      </c>
      <c r="G140" s="61">
        <v>20</v>
      </c>
      <c r="H140" s="56">
        <v>106.8</v>
      </c>
      <c r="I140" s="56">
        <f t="shared" si="5"/>
        <v>2136</v>
      </c>
      <c r="J140" s="61">
        <v>5</v>
      </c>
      <c r="K140" s="63" t="s">
        <v>322</v>
      </c>
    </row>
    <row r="141" spans="1:11" s="51" customFormat="1" ht="32.15" customHeight="1">
      <c r="A141" s="45">
        <v>5381</v>
      </c>
      <c r="B141" s="46" t="s">
        <v>441</v>
      </c>
      <c r="C141" s="58">
        <v>2</v>
      </c>
      <c r="D141" s="58" t="s">
        <v>27</v>
      </c>
      <c r="E141" s="59" t="s">
        <v>448</v>
      </c>
      <c r="F141" s="59" t="s">
        <v>241</v>
      </c>
      <c r="G141" s="58">
        <v>20</v>
      </c>
      <c r="H141" s="49">
        <v>131.80000000000001</v>
      </c>
      <c r="I141" s="49">
        <f t="shared" si="5"/>
        <v>2636</v>
      </c>
      <c r="J141" s="58">
        <v>5</v>
      </c>
      <c r="K141" s="60" t="s">
        <v>322</v>
      </c>
    </row>
    <row r="142" spans="1:11" s="84" customFormat="1" ht="32.15" customHeight="1">
      <c r="A142" s="78">
        <v>5381</v>
      </c>
      <c r="B142" s="79" t="s">
        <v>441</v>
      </c>
      <c r="C142" s="80">
        <v>2</v>
      </c>
      <c r="D142" s="80" t="s">
        <v>27</v>
      </c>
      <c r="E142" s="81" t="s">
        <v>242</v>
      </c>
      <c r="F142" s="81" t="s">
        <v>243</v>
      </c>
      <c r="G142" s="80">
        <v>10</v>
      </c>
      <c r="H142" s="82">
        <v>1450</v>
      </c>
      <c r="I142" s="82">
        <f t="shared" si="5"/>
        <v>14500</v>
      </c>
      <c r="J142" s="80">
        <v>5</v>
      </c>
      <c r="K142" s="83">
        <v>4.12</v>
      </c>
    </row>
    <row r="143" spans="1:11" s="51" customFormat="1" ht="32.15" customHeight="1">
      <c r="A143" s="45">
        <v>5381</v>
      </c>
      <c r="B143" s="46" t="s">
        <v>441</v>
      </c>
      <c r="C143" s="58">
        <v>2</v>
      </c>
      <c r="D143" s="58" t="s">
        <v>27</v>
      </c>
      <c r="E143" s="59" t="s">
        <v>242</v>
      </c>
      <c r="F143" s="59" t="s">
        <v>244</v>
      </c>
      <c r="G143" s="58">
        <v>10</v>
      </c>
      <c r="H143" s="49">
        <v>1650</v>
      </c>
      <c r="I143" s="49">
        <f t="shared" si="5"/>
        <v>16500</v>
      </c>
      <c r="J143" s="58">
        <v>5</v>
      </c>
      <c r="K143" s="60">
        <v>4.12</v>
      </c>
    </row>
    <row r="144" spans="1:11" s="51" customFormat="1" ht="32.15" customHeight="1">
      <c r="A144" s="52">
        <v>5381</v>
      </c>
      <c r="B144" s="53" t="s">
        <v>441</v>
      </c>
      <c r="C144" s="61">
        <v>2</v>
      </c>
      <c r="D144" s="61" t="s">
        <v>27</v>
      </c>
      <c r="E144" s="62" t="s">
        <v>245</v>
      </c>
      <c r="F144" s="62" t="s">
        <v>246</v>
      </c>
      <c r="G144" s="61">
        <v>1</v>
      </c>
      <c r="H144" s="56">
        <v>3900</v>
      </c>
      <c r="I144" s="56">
        <f t="shared" si="5"/>
        <v>3900</v>
      </c>
      <c r="J144" s="61">
        <v>15</v>
      </c>
      <c r="K144" s="63">
        <v>14</v>
      </c>
    </row>
    <row r="145" spans="1:11" s="51" customFormat="1" ht="32.15" customHeight="1">
      <c r="A145" s="45">
        <v>5381</v>
      </c>
      <c r="B145" s="46" t="s">
        <v>441</v>
      </c>
      <c r="C145" s="58">
        <v>2</v>
      </c>
      <c r="D145" s="58" t="s">
        <v>27</v>
      </c>
      <c r="E145" s="59" t="s">
        <v>247</v>
      </c>
      <c r="F145" s="59" t="s">
        <v>248</v>
      </c>
      <c r="G145" s="58">
        <v>1</v>
      </c>
      <c r="H145" s="49">
        <v>110320</v>
      </c>
      <c r="I145" s="49">
        <f t="shared" si="5"/>
        <v>110320</v>
      </c>
      <c r="J145" s="58">
        <v>25</v>
      </c>
      <c r="K145" s="60" t="s">
        <v>312</v>
      </c>
    </row>
    <row r="146" spans="1:11" s="51" customFormat="1" ht="32.15" customHeight="1">
      <c r="A146" s="52">
        <v>5381</v>
      </c>
      <c r="B146" s="53" t="s">
        <v>441</v>
      </c>
      <c r="C146" s="61">
        <v>2</v>
      </c>
      <c r="D146" s="61" t="s">
        <v>27</v>
      </c>
      <c r="E146" s="62" t="s">
        <v>249</v>
      </c>
      <c r="F146" s="62" t="s">
        <v>250</v>
      </c>
      <c r="G146" s="61">
        <v>1</v>
      </c>
      <c r="H146" s="56">
        <v>560.63</v>
      </c>
      <c r="I146" s="56">
        <f t="shared" si="5"/>
        <v>560.63</v>
      </c>
      <c r="J146" s="61">
        <v>25</v>
      </c>
      <c r="K146" s="63" t="s">
        <v>323</v>
      </c>
    </row>
    <row r="147" spans="1:11" s="51" customFormat="1" ht="32.15" customHeight="1">
      <c r="A147" s="45">
        <v>5381</v>
      </c>
      <c r="B147" s="46" t="s">
        <v>441</v>
      </c>
      <c r="C147" s="58">
        <v>2</v>
      </c>
      <c r="D147" s="58" t="s">
        <v>27</v>
      </c>
      <c r="E147" s="59" t="s">
        <v>251</v>
      </c>
      <c r="F147" s="59" t="s">
        <v>252</v>
      </c>
      <c r="G147" s="58">
        <v>1</v>
      </c>
      <c r="H147" s="49">
        <v>400</v>
      </c>
      <c r="I147" s="49">
        <f t="shared" si="5"/>
        <v>400</v>
      </c>
      <c r="J147" s="58">
        <v>15</v>
      </c>
      <c r="K147" s="60" t="s">
        <v>323</v>
      </c>
    </row>
    <row r="148" spans="1:11" s="84" customFormat="1" ht="32.15" customHeight="1">
      <c r="A148" s="78">
        <v>5381</v>
      </c>
      <c r="B148" s="79" t="s">
        <v>441</v>
      </c>
      <c r="C148" s="80">
        <v>2</v>
      </c>
      <c r="D148" s="80" t="s">
        <v>27</v>
      </c>
      <c r="E148" s="81" t="s">
        <v>253</v>
      </c>
      <c r="F148" s="81" t="s">
        <v>254</v>
      </c>
      <c r="G148" s="80">
        <v>2</v>
      </c>
      <c r="H148" s="82">
        <f>808.96/1.14975</f>
        <v>703.59643400739287</v>
      </c>
      <c r="I148" s="82">
        <f t="shared" si="5"/>
        <v>1407.1928680147857</v>
      </c>
      <c r="J148" s="80">
        <v>15</v>
      </c>
      <c r="K148" s="83">
        <v>7</v>
      </c>
    </row>
    <row r="149" spans="1:11" s="51" customFormat="1" ht="32.15" customHeight="1">
      <c r="A149" s="45">
        <v>5381</v>
      </c>
      <c r="B149" s="46" t="s">
        <v>441</v>
      </c>
      <c r="C149" s="58">
        <v>2</v>
      </c>
      <c r="D149" s="58" t="s">
        <v>27</v>
      </c>
      <c r="E149" s="59" t="s">
        <v>253</v>
      </c>
      <c r="F149" s="59" t="s">
        <v>255</v>
      </c>
      <c r="G149" s="58">
        <v>2</v>
      </c>
      <c r="H149" s="49">
        <v>5805.55</v>
      </c>
      <c r="I149" s="49">
        <f t="shared" si="5"/>
        <v>11611.1</v>
      </c>
      <c r="J149" s="58">
        <v>15</v>
      </c>
      <c r="K149" s="60">
        <v>14</v>
      </c>
    </row>
    <row r="150" spans="1:11" s="51" customFormat="1" ht="32.15" customHeight="1">
      <c r="A150" s="52">
        <v>5381</v>
      </c>
      <c r="B150" s="53" t="s">
        <v>441</v>
      </c>
      <c r="C150" s="61">
        <v>2</v>
      </c>
      <c r="D150" s="61" t="s">
        <v>27</v>
      </c>
      <c r="E150" s="62" t="s">
        <v>256</v>
      </c>
      <c r="F150" s="62" t="s">
        <v>257</v>
      </c>
      <c r="G150" s="61">
        <v>1</v>
      </c>
      <c r="H150" s="56">
        <v>40</v>
      </c>
      <c r="I150" s="56">
        <f t="shared" si="5"/>
        <v>40</v>
      </c>
      <c r="J150" s="61">
        <v>5</v>
      </c>
      <c r="K150" s="63">
        <v>4.8</v>
      </c>
    </row>
    <row r="151" spans="1:11" s="51" customFormat="1" ht="32.15" customHeight="1">
      <c r="A151" s="45">
        <v>5381</v>
      </c>
      <c r="B151" s="46" t="s">
        <v>441</v>
      </c>
      <c r="C151" s="58">
        <v>2</v>
      </c>
      <c r="D151" s="58" t="s">
        <v>27</v>
      </c>
      <c r="E151" s="59" t="s">
        <v>256</v>
      </c>
      <c r="F151" s="59" t="s">
        <v>258</v>
      </c>
      <c r="G151" s="58">
        <v>1</v>
      </c>
      <c r="H151" s="49">
        <v>78.75</v>
      </c>
      <c r="I151" s="49">
        <f t="shared" si="5"/>
        <v>78.75</v>
      </c>
      <c r="J151" s="58">
        <v>5</v>
      </c>
      <c r="K151" s="60">
        <v>4.8</v>
      </c>
    </row>
    <row r="152" spans="1:11" s="51" customFormat="1" ht="32.15" customHeight="1">
      <c r="A152" s="52">
        <v>5381</v>
      </c>
      <c r="B152" s="53" t="s">
        <v>441</v>
      </c>
      <c r="C152" s="61">
        <v>2</v>
      </c>
      <c r="D152" s="61" t="s">
        <v>27</v>
      </c>
      <c r="E152" s="62" t="s">
        <v>17</v>
      </c>
      <c r="F152" s="62" t="s">
        <v>260</v>
      </c>
      <c r="G152" s="61">
        <v>20</v>
      </c>
      <c r="H152" s="56">
        <v>15</v>
      </c>
      <c r="I152" s="56">
        <f t="shared" si="5"/>
        <v>300</v>
      </c>
      <c r="J152" s="61">
        <v>10</v>
      </c>
      <c r="K152" s="63">
        <v>4.12</v>
      </c>
    </row>
    <row r="153" spans="1:11" s="51" customFormat="1" ht="32.15" customHeight="1">
      <c r="A153" s="45">
        <v>5381</v>
      </c>
      <c r="B153" s="46" t="s">
        <v>441</v>
      </c>
      <c r="C153" s="58">
        <v>2</v>
      </c>
      <c r="D153" s="58" t="s">
        <v>27</v>
      </c>
      <c r="E153" s="59" t="s">
        <v>17</v>
      </c>
      <c r="F153" s="59" t="s">
        <v>259</v>
      </c>
      <c r="G153" s="58">
        <v>20</v>
      </c>
      <c r="H153" s="49">
        <v>8.5</v>
      </c>
      <c r="I153" s="49">
        <f t="shared" si="5"/>
        <v>170</v>
      </c>
      <c r="J153" s="58">
        <v>5</v>
      </c>
      <c r="K153" s="60">
        <v>4.0999999999999996</v>
      </c>
    </row>
    <row r="154" spans="1:11" s="51" customFormat="1" ht="32.15" customHeight="1">
      <c r="A154" s="52">
        <v>5381</v>
      </c>
      <c r="B154" s="53" t="s">
        <v>441</v>
      </c>
      <c r="C154" s="64">
        <v>2</v>
      </c>
      <c r="D154" s="64" t="s">
        <v>27</v>
      </c>
      <c r="E154" s="65" t="s">
        <v>261</v>
      </c>
      <c r="F154" s="65" t="s">
        <v>262</v>
      </c>
      <c r="G154" s="64">
        <v>1</v>
      </c>
      <c r="H154" s="56">
        <v>50120</v>
      </c>
      <c r="I154" s="56">
        <f t="shared" si="5"/>
        <v>50120</v>
      </c>
      <c r="J154" s="64">
        <v>25</v>
      </c>
      <c r="K154" s="66">
        <v>4.12</v>
      </c>
    </row>
    <row r="155" spans="1:11" s="51" customFormat="1" ht="32.15" customHeight="1">
      <c r="A155" s="45">
        <v>5381</v>
      </c>
      <c r="B155" s="46" t="s">
        <v>441</v>
      </c>
      <c r="C155" s="67">
        <v>2</v>
      </c>
      <c r="D155" s="67" t="s">
        <v>27</v>
      </c>
      <c r="E155" s="68" t="s">
        <v>263</v>
      </c>
      <c r="F155" s="68" t="s">
        <v>264</v>
      </c>
      <c r="G155" s="67">
        <v>1</v>
      </c>
      <c r="H155" s="49">
        <v>52555.066666666666</v>
      </c>
      <c r="I155" s="49">
        <f t="shared" si="5"/>
        <v>52555.066666666666</v>
      </c>
      <c r="J155" s="67">
        <v>20</v>
      </c>
      <c r="K155" s="69">
        <v>6</v>
      </c>
    </row>
    <row r="156" spans="1:11" s="51" customFormat="1" ht="32.15" customHeight="1">
      <c r="A156" s="52">
        <v>5381</v>
      </c>
      <c r="B156" s="53" t="s">
        <v>441</v>
      </c>
      <c r="C156" s="64">
        <v>2</v>
      </c>
      <c r="D156" s="64" t="s">
        <v>27</v>
      </c>
      <c r="E156" s="65" t="s">
        <v>265</v>
      </c>
      <c r="F156" s="65" t="s">
        <v>266</v>
      </c>
      <c r="G156" s="64">
        <v>10</v>
      </c>
      <c r="H156" s="56">
        <v>19.39</v>
      </c>
      <c r="I156" s="56">
        <f t="shared" si="5"/>
        <v>193.9</v>
      </c>
      <c r="J156" s="64">
        <v>15</v>
      </c>
      <c r="K156" s="66" t="s">
        <v>316</v>
      </c>
    </row>
    <row r="157" spans="1:11" s="51" customFormat="1" ht="32.15" customHeight="1">
      <c r="A157" s="45">
        <v>5381</v>
      </c>
      <c r="B157" s="46" t="s">
        <v>441</v>
      </c>
      <c r="C157" s="58">
        <v>2</v>
      </c>
      <c r="D157" s="58" t="s">
        <v>27</v>
      </c>
      <c r="E157" s="59" t="s">
        <v>267</v>
      </c>
      <c r="F157" s="59" t="s">
        <v>268</v>
      </c>
      <c r="G157" s="58">
        <v>4</v>
      </c>
      <c r="H157" s="49">
        <v>4999</v>
      </c>
      <c r="I157" s="49">
        <f t="shared" si="5"/>
        <v>19996</v>
      </c>
      <c r="J157" s="58">
        <v>15</v>
      </c>
      <c r="K157" s="60">
        <v>7</v>
      </c>
    </row>
    <row r="158" spans="1:11" s="51" customFormat="1" ht="32.15" customHeight="1">
      <c r="A158" s="52">
        <v>5381</v>
      </c>
      <c r="B158" s="53" t="s">
        <v>441</v>
      </c>
      <c r="C158" s="64">
        <v>2</v>
      </c>
      <c r="D158" s="64" t="s">
        <v>27</v>
      </c>
      <c r="E158" s="65" t="s">
        <v>269</v>
      </c>
      <c r="F158" s="65" t="s">
        <v>270</v>
      </c>
      <c r="G158" s="64">
        <v>1</v>
      </c>
      <c r="H158" s="56">
        <v>3530</v>
      </c>
      <c r="I158" s="56">
        <f t="shared" si="5"/>
        <v>3530</v>
      </c>
      <c r="J158" s="64">
        <v>10</v>
      </c>
      <c r="K158" s="66">
        <v>4</v>
      </c>
    </row>
    <row r="159" spans="1:11" s="51" customFormat="1" ht="32.15" customHeight="1">
      <c r="A159" s="45">
        <v>5381</v>
      </c>
      <c r="B159" s="46" t="s">
        <v>441</v>
      </c>
      <c r="C159" s="67">
        <v>2</v>
      </c>
      <c r="D159" s="67" t="s">
        <v>27</v>
      </c>
      <c r="E159" s="68" t="s">
        <v>271</v>
      </c>
      <c r="F159" s="68" t="s">
        <v>272</v>
      </c>
      <c r="G159" s="67">
        <v>1</v>
      </c>
      <c r="H159" s="49">
        <v>12094.1494</v>
      </c>
      <c r="I159" s="49">
        <f t="shared" si="5"/>
        <v>12094.1494</v>
      </c>
      <c r="J159" s="67">
        <v>20</v>
      </c>
      <c r="K159" s="69">
        <v>14</v>
      </c>
    </row>
    <row r="160" spans="1:11" s="51" customFormat="1" ht="32.15" customHeight="1">
      <c r="A160" s="52">
        <v>5381</v>
      </c>
      <c r="B160" s="53" t="s">
        <v>441</v>
      </c>
      <c r="C160" s="61">
        <v>2</v>
      </c>
      <c r="D160" s="61" t="s">
        <v>27</v>
      </c>
      <c r="E160" s="62" t="s">
        <v>273</v>
      </c>
      <c r="F160" s="62" t="s">
        <v>274</v>
      </c>
      <c r="G160" s="61">
        <v>20</v>
      </c>
      <c r="H160" s="56">
        <v>104.13</v>
      </c>
      <c r="I160" s="56">
        <f t="shared" si="5"/>
        <v>2082.6</v>
      </c>
      <c r="J160" s="61">
        <v>20</v>
      </c>
      <c r="K160" s="63" t="s">
        <v>324</v>
      </c>
    </row>
    <row r="161" spans="1:11" s="51" customFormat="1" ht="32.15" customHeight="1">
      <c r="A161" s="45">
        <v>5381</v>
      </c>
      <c r="B161" s="46" t="s">
        <v>441</v>
      </c>
      <c r="C161" s="58">
        <v>2</v>
      </c>
      <c r="D161" s="58" t="s">
        <v>27</v>
      </c>
      <c r="E161" s="59" t="s">
        <v>275</v>
      </c>
      <c r="F161" s="59" t="s">
        <v>276</v>
      </c>
      <c r="G161" s="58">
        <v>1</v>
      </c>
      <c r="H161" s="49">
        <v>49381.286666666667</v>
      </c>
      <c r="I161" s="49">
        <f t="shared" si="5"/>
        <v>49381.286666666667</v>
      </c>
      <c r="J161" s="58">
        <v>20</v>
      </c>
      <c r="K161" s="60" t="s">
        <v>312</v>
      </c>
    </row>
    <row r="162" spans="1:11" s="51" customFormat="1" ht="32.15" customHeight="1">
      <c r="A162" s="52">
        <v>5381</v>
      </c>
      <c r="B162" s="53" t="s">
        <v>441</v>
      </c>
      <c r="C162" s="61">
        <v>2</v>
      </c>
      <c r="D162" s="61" t="s">
        <v>27</v>
      </c>
      <c r="E162" s="62" t="s">
        <v>277</v>
      </c>
      <c r="F162" s="62" t="s">
        <v>276</v>
      </c>
      <c r="G162" s="61">
        <v>1</v>
      </c>
      <c r="H162" s="56">
        <v>49381.286666666667</v>
      </c>
      <c r="I162" s="56">
        <f t="shared" si="5"/>
        <v>49381.286666666667</v>
      </c>
      <c r="J162" s="61">
        <v>20</v>
      </c>
      <c r="K162" s="63" t="s">
        <v>312</v>
      </c>
    </row>
    <row r="163" spans="1:11" s="51" customFormat="1" ht="32.15" customHeight="1">
      <c r="A163" s="45">
        <v>5381</v>
      </c>
      <c r="B163" s="46" t="s">
        <v>441</v>
      </c>
      <c r="C163" s="58">
        <v>2</v>
      </c>
      <c r="D163" s="58" t="s">
        <v>27</v>
      </c>
      <c r="E163" s="59" t="s">
        <v>278</v>
      </c>
      <c r="F163" s="59" t="s">
        <v>279</v>
      </c>
      <c r="G163" s="58">
        <v>1</v>
      </c>
      <c r="H163" s="49">
        <v>49381.286666666667</v>
      </c>
      <c r="I163" s="49">
        <f t="shared" si="5"/>
        <v>49381.286666666667</v>
      </c>
      <c r="J163" s="58">
        <v>25</v>
      </c>
      <c r="K163" s="60" t="s">
        <v>324</v>
      </c>
    </row>
    <row r="164" spans="1:11" s="51" customFormat="1" ht="32.15" customHeight="1">
      <c r="A164" s="52">
        <v>5381</v>
      </c>
      <c r="B164" s="53" t="s">
        <v>441</v>
      </c>
      <c r="C164" s="61">
        <v>2</v>
      </c>
      <c r="D164" s="61" t="s">
        <v>27</v>
      </c>
      <c r="E164" s="62" t="s">
        <v>280</v>
      </c>
      <c r="F164" s="62" t="s">
        <v>13</v>
      </c>
      <c r="G164" s="61">
        <v>1</v>
      </c>
      <c r="H164" s="56">
        <v>190.94</v>
      </c>
      <c r="I164" s="56">
        <f t="shared" si="5"/>
        <v>190.94</v>
      </c>
      <c r="J164" s="61">
        <v>25</v>
      </c>
      <c r="K164" s="63" t="s">
        <v>316</v>
      </c>
    </row>
    <row r="165" spans="1:11" s="51" customFormat="1" ht="32.15" customHeight="1">
      <c r="A165" s="45">
        <v>5381</v>
      </c>
      <c r="B165" s="46" t="s">
        <v>441</v>
      </c>
      <c r="C165" s="46">
        <v>2</v>
      </c>
      <c r="D165" s="47" t="s">
        <v>27</v>
      </c>
      <c r="E165" s="48" t="s">
        <v>281</v>
      </c>
      <c r="F165" s="48" t="s">
        <v>282</v>
      </c>
      <c r="G165" s="46">
        <v>1</v>
      </c>
      <c r="H165" s="49">
        <v>30973.362666666668</v>
      </c>
      <c r="I165" s="49">
        <f t="shared" si="5"/>
        <v>30973.362666666668</v>
      </c>
      <c r="J165" s="46">
        <v>20</v>
      </c>
      <c r="K165" s="50" t="s">
        <v>312</v>
      </c>
    </row>
    <row r="166" spans="1:11" s="51" customFormat="1" ht="32.15" customHeight="1">
      <c r="A166" s="52">
        <v>5381</v>
      </c>
      <c r="B166" s="53" t="s">
        <v>441</v>
      </c>
      <c r="C166" s="53">
        <v>2</v>
      </c>
      <c r="D166" s="54" t="s">
        <v>27</v>
      </c>
      <c r="E166" s="55" t="s">
        <v>283</v>
      </c>
      <c r="F166" s="55" t="s">
        <v>282</v>
      </c>
      <c r="G166" s="53">
        <v>1</v>
      </c>
      <c r="H166" s="56">
        <v>30973.362666666668</v>
      </c>
      <c r="I166" s="56">
        <f t="shared" si="5"/>
        <v>30973.362666666668</v>
      </c>
      <c r="J166" s="53">
        <v>20</v>
      </c>
      <c r="K166" s="57" t="s">
        <v>312</v>
      </c>
    </row>
    <row r="167" spans="1:11" s="51" customFormat="1" ht="32.15" customHeight="1">
      <c r="A167" s="45">
        <v>5381</v>
      </c>
      <c r="B167" s="46" t="s">
        <v>441</v>
      </c>
      <c r="C167" s="46">
        <v>2</v>
      </c>
      <c r="D167" s="47" t="s">
        <v>27</v>
      </c>
      <c r="E167" s="48" t="s">
        <v>284</v>
      </c>
      <c r="F167" s="48" t="s">
        <v>285</v>
      </c>
      <c r="G167" s="46">
        <v>1</v>
      </c>
      <c r="H167" s="49">
        <v>214001.50133333332</v>
      </c>
      <c r="I167" s="49">
        <f t="shared" si="5"/>
        <v>214001.50133333332</v>
      </c>
      <c r="J167" s="46">
        <v>10</v>
      </c>
      <c r="K167" s="50" t="s">
        <v>325</v>
      </c>
    </row>
    <row r="168" spans="1:11" s="51" customFormat="1" ht="32.15" customHeight="1">
      <c r="A168" s="52">
        <v>5381</v>
      </c>
      <c r="B168" s="53" t="s">
        <v>441</v>
      </c>
      <c r="C168" s="53">
        <v>2</v>
      </c>
      <c r="D168" s="54" t="s">
        <v>27</v>
      </c>
      <c r="E168" s="55" t="s">
        <v>286</v>
      </c>
      <c r="F168" s="55" t="s">
        <v>287</v>
      </c>
      <c r="G168" s="53">
        <v>1</v>
      </c>
      <c r="H168" s="56">
        <v>82177.013333333336</v>
      </c>
      <c r="I168" s="56">
        <f t="shared" si="5"/>
        <v>82177.013333333336</v>
      </c>
      <c r="J168" s="53">
        <v>20</v>
      </c>
      <c r="K168" s="57">
        <v>4.0999999999999996</v>
      </c>
    </row>
    <row r="169" spans="1:11" s="51" customFormat="1" ht="32.15" customHeight="1">
      <c r="A169" s="45">
        <v>5381</v>
      </c>
      <c r="B169" s="46" t="s">
        <v>441</v>
      </c>
      <c r="C169" s="46">
        <v>2</v>
      </c>
      <c r="D169" s="47" t="s">
        <v>27</v>
      </c>
      <c r="E169" s="48" t="s">
        <v>288</v>
      </c>
      <c r="F169" s="48" t="s">
        <v>13</v>
      </c>
      <c r="G169" s="46">
        <v>1</v>
      </c>
      <c r="H169" s="49">
        <v>9200</v>
      </c>
      <c r="I169" s="49">
        <f t="shared" si="5"/>
        <v>9200</v>
      </c>
      <c r="J169" s="46">
        <v>25</v>
      </c>
      <c r="K169" s="50">
        <v>12.13</v>
      </c>
    </row>
    <row r="170" spans="1:11" s="51" customFormat="1" ht="32.15" customHeight="1">
      <c r="A170" s="52">
        <v>5381</v>
      </c>
      <c r="B170" s="53" t="s">
        <v>441</v>
      </c>
      <c r="C170" s="53">
        <v>2</v>
      </c>
      <c r="D170" s="54" t="s">
        <v>27</v>
      </c>
      <c r="E170" s="55" t="s">
        <v>289</v>
      </c>
      <c r="F170" s="55" t="s">
        <v>290</v>
      </c>
      <c r="G170" s="53">
        <v>20</v>
      </c>
      <c r="H170" s="56">
        <v>145</v>
      </c>
      <c r="I170" s="56">
        <f t="shared" ref="I170:I183" si="6">G170*H170</f>
        <v>2900</v>
      </c>
      <c r="J170" s="53">
        <v>5</v>
      </c>
      <c r="K170" s="57">
        <v>4.0999999999999996</v>
      </c>
    </row>
    <row r="171" spans="1:11" s="51" customFormat="1" ht="32.15" customHeight="1">
      <c r="A171" s="45">
        <v>5381</v>
      </c>
      <c r="B171" s="46" t="s">
        <v>441</v>
      </c>
      <c r="C171" s="46">
        <v>2</v>
      </c>
      <c r="D171" s="47" t="s">
        <v>27</v>
      </c>
      <c r="E171" s="48" t="s">
        <v>289</v>
      </c>
      <c r="F171" s="48" t="s">
        <v>291</v>
      </c>
      <c r="G171" s="46">
        <v>20</v>
      </c>
      <c r="H171" s="49">
        <v>145</v>
      </c>
      <c r="I171" s="49">
        <f t="shared" si="6"/>
        <v>2900</v>
      </c>
      <c r="J171" s="46">
        <v>5</v>
      </c>
      <c r="K171" s="50">
        <v>4.0999999999999996</v>
      </c>
    </row>
    <row r="172" spans="1:11" s="51" customFormat="1" ht="32.15" customHeight="1">
      <c r="A172" s="52">
        <v>5381</v>
      </c>
      <c r="B172" s="53" t="s">
        <v>441</v>
      </c>
      <c r="C172" s="53">
        <v>2</v>
      </c>
      <c r="D172" s="54" t="s">
        <v>27</v>
      </c>
      <c r="E172" s="55" t="s">
        <v>289</v>
      </c>
      <c r="F172" s="55" t="s">
        <v>292</v>
      </c>
      <c r="G172" s="53">
        <v>1</v>
      </c>
      <c r="H172" s="56">
        <v>8200</v>
      </c>
      <c r="I172" s="56">
        <f t="shared" si="6"/>
        <v>8200</v>
      </c>
      <c r="J172" s="53">
        <v>20</v>
      </c>
      <c r="K172" s="57">
        <v>4.0999999999999996</v>
      </c>
    </row>
    <row r="173" spans="1:11" s="51" customFormat="1" ht="32.15" customHeight="1">
      <c r="A173" s="45">
        <v>5381</v>
      </c>
      <c r="B173" s="46" t="s">
        <v>441</v>
      </c>
      <c r="C173" s="46">
        <v>2</v>
      </c>
      <c r="D173" s="47" t="s">
        <v>27</v>
      </c>
      <c r="E173" s="48" t="s">
        <v>293</v>
      </c>
      <c r="F173" s="48" t="s">
        <v>295</v>
      </c>
      <c r="G173" s="46">
        <v>4</v>
      </c>
      <c r="H173" s="49">
        <v>275</v>
      </c>
      <c r="I173" s="49">
        <f t="shared" si="6"/>
        <v>1100</v>
      </c>
      <c r="J173" s="46">
        <v>15</v>
      </c>
      <c r="K173" s="50" t="s">
        <v>326</v>
      </c>
    </row>
    <row r="174" spans="1:11" s="51" customFormat="1" ht="32.15" customHeight="1">
      <c r="A174" s="52">
        <v>5381</v>
      </c>
      <c r="B174" s="53" t="s">
        <v>441</v>
      </c>
      <c r="C174" s="53">
        <v>2</v>
      </c>
      <c r="D174" s="54" t="s">
        <v>27</v>
      </c>
      <c r="E174" s="55" t="s">
        <v>293</v>
      </c>
      <c r="F174" s="55" t="s">
        <v>294</v>
      </c>
      <c r="G174" s="53">
        <v>2</v>
      </c>
      <c r="H174" s="56">
        <v>143</v>
      </c>
      <c r="I174" s="56">
        <f t="shared" si="6"/>
        <v>286</v>
      </c>
      <c r="J174" s="53">
        <v>3</v>
      </c>
      <c r="K174" s="57" t="s">
        <v>326</v>
      </c>
    </row>
    <row r="175" spans="1:11" s="51" customFormat="1" ht="32.15" customHeight="1">
      <c r="A175" s="45">
        <v>5381</v>
      </c>
      <c r="B175" s="46" t="s">
        <v>441</v>
      </c>
      <c r="C175" s="46">
        <v>2</v>
      </c>
      <c r="D175" s="47" t="s">
        <v>27</v>
      </c>
      <c r="E175" s="48" t="s">
        <v>296</v>
      </c>
      <c r="F175" s="48" t="s">
        <v>297</v>
      </c>
      <c r="G175" s="46">
        <v>1</v>
      </c>
      <c r="H175" s="49">
        <v>72348.533333333326</v>
      </c>
      <c r="I175" s="49">
        <f t="shared" si="6"/>
        <v>72348.533333333326</v>
      </c>
      <c r="J175" s="46">
        <v>10</v>
      </c>
      <c r="K175" s="50" t="s">
        <v>312</v>
      </c>
    </row>
    <row r="176" spans="1:11" s="51" customFormat="1" ht="32.15" customHeight="1">
      <c r="A176" s="52">
        <v>5381</v>
      </c>
      <c r="B176" s="53" t="s">
        <v>441</v>
      </c>
      <c r="C176" s="53">
        <v>2</v>
      </c>
      <c r="D176" s="54" t="s">
        <v>27</v>
      </c>
      <c r="E176" s="55" t="s">
        <v>298</v>
      </c>
      <c r="F176" s="55" t="s">
        <v>299</v>
      </c>
      <c r="G176" s="53">
        <v>12</v>
      </c>
      <c r="H176" s="56">
        <v>543</v>
      </c>
      <c r="I176" s="56">
        <f t="shared" si="6"/>
        <v>6516</v>
      </c>
      <c r="J176" s="53">
        <v>10</v>
      </c>
      <c r="K176" s="57">
        <v>7</v>
      </c>
    </row>
    <row r="177" spans="1:11" s="51" customFormat="1" ht="32.15" customHeight="1">
      <c r="A177" s="45">
        <v>5381</v>
      </c>
      <c r="B177" s="46" t="s">
        <v>441</v>
      </c>
      <c r="C177" s="46">
        <v>2</v>
      </c>
      <c r="D177" s="47" t="s">
        <v>27</v>
      </c>
      <c r="E177" s="48" t="s">
        <v>300</v>
      </c>
      <c r="F177" s="48" t="s">
        <v>301</v>
      </c>
      <c r="G177" s="46">
        <v>4</v>
      </c>
      <c r="H177" s="49">
        <v>2800</v>
      </c>
      <c r="I177" s="49">
        <f t="shared" si="6"/>
        <v>11200</v>
      </c>
      <c r="J177" s="46">
        <v>15</v>
      </c>
      <c r="K177" s="50">
        <v>7</v>
      </c>
    </row>
    <row r="178" spans="1:11" s="51" customFormat="1" ht="32.15" customHeight="1">
      <c r="A178" s="52">
        <v>5381</v>
      </c>
      <c r="B178" s="53" t="s">
        <v>441</v>
      </c>
      <c r="C178" s="53">
        <v>2</v>
      </c>
      <c r="D178" s="54" t="s">
        <v>27</v>
      </c>
      <c r="E178" s="55" t="s">
        <v>302</v>
      </c>
      <c r="F178" s="55" t="s">
        <v>13</v>
      </c>
      <c r="G178" s="53">
        <v>2</v>
      </c>
      <c r="H178" s="56">
        <v>295</v>
      </c>
      <c r="I178" s="56">
        <f t="shared" si="6"/>
        <v>590</v>
      </c>
      <c r="J178" s="53">
        <v>5</v>
      </c>
      <c r="K178" s="57" t="s">
        <v>323</v>
      </c>
    </row>
    <row r="179" spans="1:11" s="51" customFormat="1" ht="32.15" customHeight="1">
      <c r="A179" s="45">
        <v>5381</v>
      </c>
      <c r="B179" s="46" t="s">
        <v>441</v>
      </c>
      <c r="C179" s="46">
        <v>2</v>
      </c>
      <c r="D179" s="47" t="s">
        <v>27</v>
      </c>
      <c r="E179" s="48" t="s">
        <v>303</v>
      </c>
      <c r="F179" s="48" t="s">
        <v>304</v>
      </c>
      <c r="G179" s="46">
        <v>20</v>
      </c>
      <c r="H179" s="49">
        <v>68.849999999999994</v>
      </c>
      <c r="I179" s="49">
        <f t="shared" si="6"/>
        <v>1377</v>
      </c>
      <c r="J179" s="46">
        <v>5</v>
      </c>
      <c r="K179" s="50" t="s">
        <v>313</v>
      </c>
    </row>
    <row r="180" spans="1:11" s="51" customFormat="1" ht="32.15" customHeight="1">
      <c r="A180" s="52">
        <v>5381</v>
      </c>
      <c r="B180" s="53" t="s">
        <v>441</v>
      </c>
      <c r="C180" s="53">
        <v>2</v>
      </c>
      <c r="D180" s="54" t="s">
        <v>27</v>
      </c>
      <c r="E180" s="55" t="s">
        <v>305</v>
      </c>
      <c r="F180" s="55" t="s">
        <v>449</v>
      </c>
      <c r="G180" s="53">
        <v>1</v>
      </c>
      <c r="H180" s="56">
        <v>273013.33333333331</v>
      </c>
      <c r="I180" s="56">
        <f t="shared" si="6"/>
        <v>273013.33333333331</v>
      </c>
      <c r="J180" s="53">
        <v>10</v>
      </c>
      <c r="K180" s="57" t="s">
        <v>312</v>
      </c>
    </row>
    <row r="181" spans="1:11" s="51" customFormat="1" ht="32.15" customHeight="1">
      <c r="A181" s="45">
        <v>5381</v>
      </c>
      <c r="B181" s="46" t="s">
        <v>441</v>
      </c>
      <c r="C181" s="46">
        <v>2</v>
      </c>
      <c r="D181" s="47" t="s">
        <v>27</v>
      </c>
      <c r="E181" s="48" t="s">
        <v>306</v>
      </c>
      <c r="F181" s="48" t="s">
        <v>307</v>
      </c>
      <c r="G181" s="46">
        <v>10</v>
      </c>
      <c r="H181" s="49">
        <v>557.89</v>
      </c>
      <c r="I181" s="49">
        <f t="shared" si="6"/>
        <v>5578.9</v>
      </c>
      <c r="J181" s="46">
        <v>10</v>
      </c>
      <c r="K181" s="50">
        <v>5.14</v>
      </c>
    </row>
    <row r="182" spans="1:11" s="51" customFormat="1" ht="32.15" customHeight="1">
      <c r="A182" s="52">
        <v>5381</v>
      </c>
      <c r="B182" s="53" t="s">
        <v>441</v>
      </c>
      <c r="C182" s="53">
        <v>2</v>
      </c>
      <c r="D182" s="54" t="s">
        <v>27</v>
      </c>
      <c r="E182" s="55" t="s">
        <v>308</v>
      </c>
      <c r="F182" s="55" t="s">
        <v>309</v>
      </c>
      <c r="G182" s="53">
        <v>20</v>
      </c>
      <c r="H182" s="56">
        <v>55</v>
      </c>
      <c r="I182" s="56">
        <f t="shared" si="6"/>
        <v>1100</v>
      </c>
      <c r="J182" s="53">
        <v>5</v>
      </c>
      <c r="K182" s="57">
        <v>4.12</v>
      </c>
    </row>
    <row r="183" spans="1:11" s="70" customFormat="1" ht="32.15" customHeight="1" thickBot="1">
      <c r="A183" s="85">
        <v>5381</v>
      </c>
      <c r="B183" s="86" t="s">
        <v>441</v>
      </c>
      <c r="C183" s="87">
        <v>2</v>
      </c>
      <c r="D183" s="87" t="s">
        <v>27</v>
      </c>
      <c r="E183" s="88" t="s">
        <v>310</v>
      </c>
      <c r="F183" s="88" t="s">
        <v>311</v>
      </c>
      <c r="G183" s="87">
        <v>20</v>
      </c>
      <c r="H183" s="89">
        <v>65</v>
      </c>
      <c r="I183" s="89">
        <f t="shared" si="6"/>
        <v>1300</v>
      </c>
      <c r="J183" s="87">
        <v>5</v>
      </c>
      <c r="K183" s="90" t="s">
        <v>13</v>
      </c>
    </row>
    <row r="184" spans="1:11" ht="32.15" customHeight="1">
      <c r="K184" s="71"/>
    </row>
    <row r="185" spans="1:11" ht="32.15" customHeight="1">
      <c r="I185" s="72"/>
      <c r="K185" s="71"/>
    </row>
    <row r="186" spans="1:11" ht="32.15" customHeight="1">
      <c r="I186" s="72"/>
      <c r="K186" s="71"/>
    </row>
    <row r="187" spans="1:11" ht="32.15" customHeight="1">
      <c r="K187" s="71"/>
    </row>
    <row r="188" spans="1:11" ht="32.15" customHeight="1">
      <c r="K188" s="71"/>
    </row>
    <row r="189" spans="1:11" ht="32.15" customHeight="1">
      <c r="K189" s="73"/>
    </row>
    <row r="190" spans="1:11" ht="32.15" customHeight="1">
      <c r="K190" s="73"/>
    </row>
    <row r="191" spans="1:11" ht="32.15" customHeight="1">
      <c r="K191" s="73"/>
    </row>
    <row r="192" spans="1:11" ht="32.15" customHeight="1">
      <c r="K192" s="74"/>
    </row>
    <row r="193" spans="11:11" ht="32.15" customHeight="1">
      <c r="K193" s="71"/>
    </row>
    <row r="194" spans="11:11" ht="32.15" customHeight="1">
      <c r="K194" s="71"/>
    </row>
    <row r="195" spans="11:11" ht="32.15" customHeight="1">
      <c r="K195" s="71"/>
    </row>
    <row r="196" spans="11:11" ht="32.15" customHeight="1">
      <c r="K196" s="71"/>
    </row>
    <row r="197" spans="11:11" ht="32.15" customHeight="1">
      <c r="K197" s="71"/>
    </row>
    <row r="198" spans="11:11" ht="32.15" customHeight="1">
      <c r="K198" s="71"/>
    </row>
    <row r="199" spans="11:11" ht="32.15" customHeight="1">
      <c r="K199" s="71"/>
    </row>
    <row r="200" spans="11:11" ht="32.15" customHeight="1">
      <c r="K200" s="71"/>
    </row>
    <row r="201" spans="11:11" ht="32.15" customHeight="1">
      <c r="K201" s="71"/>
    </row>
    <row r="202" spans="11:11" ht="32.15" customHeight="1">
      <c r="K202" s="71"/>
    </row>
    <row r="203" spans="11:11" ht="32.15" customHeight="1">
      <c r="K203" s="71"/>
    </row>
    <row r="204" spans="11:11" ht="32.15" customHeight="1">
      <c r="K204" s="75"/>
    </row>
    <row r="205" spans="11:11" ht="32.15" customHeight="1">
      <c r="K205" s="75"/>
    </row>
    <row r="206" spans="11:11" ht="32.15" customHeight="1">
      <c r="K206" s="71"/>
    </row>
    <row r="207" spans="11:11" ht="32.15" customHeight="1">
      <c r="K207" s="71"/>
    </row>
    <row r="208" spans="11:11" ht="32.15" customHeight="1">
      <c r="K208" s="71"/>
    </row>
    <row r="209" spans="11:11" ht="32.15" customHeight="1">
      <c r="K209" s="71"/>
    </row>
    <row r="210" spans="11:11" ht="32.15" customHeight="1">
      <c r="K210" s="71"/>
    </row>
    <row r="211" spans="11:11" ht="32.15" customHeight="1">
      <c r="K211" s="71"/>
    </row>
    <row r="212" spans="11:11" ht="32.15" customHeight="1">
      <c r="K212" s="71"/>
    </row>
    <row r="213" spans="11:11" ht="32.15" customHeight="1">
      <c r="K213" s="71"/>
    </row>
    <row r="214" spans="11:11" ht="32.15" customHeight="1">
      <c r="K214" s="73"/>
    </row>
    <row r="215" spans="11:11" ht="32.15" customHeight="1">
      <c r="K215" s="71"/>
    </row>
    <row r="216" spans="11:11" ht="32.15" customHeight="1">
      <c r="K216" s="71"/>
    </row>
    <row r="217" spans="11:11" ht="32.15" customHeight="1">
      <c r="K217" s="73"/>
    </row>
    <row r="218" spans="11:11" ht="32.15" customHeight="1">
      <c r="K218" s="73"/>
    </row>
    <row r="219" spans="11:11" ht="32.15" customHeight="1">
      <c r="K219" s="71"/>
    </row>
    <row r="220" spans="11:11" ht="32.15" customHeight="1">
      <c r="K220" s="74"/>
    </row>
    <row r="221" spans="11:11" ht="32.15" customHeight="1">
      <c r="K221" s="74"/>
    </row>
    <row r="222" spans="11:11" ht="32.15" customHeight="1">
      <c r="K222" s="71"/>
    </row>
    <row r="223" spans="11:11" ht="32.15" customHeight="1">
      <c r="K223" s="71"/>
    </row>
    <row r="224" spans="11:11" ht="32.15" customHeight="1">
      <c r="K224" s="71"/>
    </row>
    <row r="225" spans="11:11" ht="32.15" customHeight="1">
      <c r="K225" s="71"/>
    </row>
    <row r="226" spans="11:11" ht="32.15" customHeight="1">
      <c r="K226" s="71"/>
    </row>
    <row r="227" spans="11:11" ht="32.15" customHeight="1">
      <c r="K227" s="71"/>
    </row>
    <row r="228" spans="11:11" ht="32.15" customHeight="1">
      <c r="K228" s="73"/>
    </row>
  </sheetData>
  <autoFilter ref="A7:K105" xr:uid="{00000000-0009-0000-0000-000000000000}">
    <sortState xmlns:xlrd2="http://schemas.microsoft.com/office/spreadsheetml/2017/richdata2" ref="A8:K183">
      <sortCondition ref="C7:C105"/>
    </sortState>
  </autoFilter>
  <mergeCells count="2">
    <mergeCell ref="A4:K4"/>
    <mergeCell ref="A3:K3"/>
  </mergeCells>
  <printOptions horizontalCentered="1"/>
  <pageMargins left="0" right="0" top="0" bottom="0" header="0" footer="0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73"/>
  <sheetViews>
    <sheetView tabSelected="1" topLeftCell="A66" zoomScale="80" zoomScaleNormal="80" workbookViewId="0">
      <selection activeCell="I185" sqref="I185"/>
    </sheetView>
  </sheetViews>
  <sheetFormatPr baseColWidth="10" defaultColWidth="21.81640625" defaultRowHeight="14.5"/>
  <cols>
    <col min="1" max="1" width="8" style="1" customWidth="1"/>
    <col min="2" max="2" width="9.81640625" style="1" customWidth="1"/>
    <col min="3" max="3" width="6.7265625" style="2" customWidth="1"/>
    <col min="4" max="4" width="16.54296875" style="2" bestFit="1" customWidth="1"/>
    <col min="5" max="5" width="24.1796875" style="2" customWidth="1"/>
    <col min="6" max="6" width="45.1796875" style="3" customWidth="1"/>
    <col min="7" max="7" width="7.453125" style="2" customWidth="1"/>
    <col min="8" max="8" width="14.7265625" style="2" customWidth="1"/>
    <col min="9" max="9" width="14.54296875" style="2" bestFit="1" customWidth="1"/>
    <col min="10" max="10" width="12.81640625" style="2" customWidth="1"/>
    <col min="11" max="11" width="11.54296875" style="2" customWidth="1"/>
    <col min="12" max="16384" width="21.81640625" style="2"/>
  </cols>
  <sheetData>
    <row r="3" spans="1:11" ht="40" customHeight="1">
      <c r="D3" s="77" t="str">
        <f>MAO!A3</f>
        <v>Transformation des métaux en fusion - DEP 5381</v>
      </c>
      <c r="E3" s="77"/>
      <c r="F3" s="77"/>
      <c r="G3" s="77"/>
      <c r="H3" s="77"/>
      <c r="I3" s="77"/>
    </row>
    <row r="4" spans="1:11" ht="17">
      <c r="A4" s="76" t="s">
        <v>12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6" spans="1:11" ht="15" thickBot="1"/>
    <row r="7" spans="1:11" s="28" customFormat="1" ht="56.5" customHeight="1">
      <c r="A7" s="23" t="s">
        <v>0</v>
      </c>
      <c r="B7" s="24" t="s">
        <v>6</v>
      </c>
      <c r="C7" s="25" t="s">
        <v>445</v>
      </c>
      <c r="D7" s="25" t="s">
        <v>452</v>
      </c>
      <c r="E7" s="26" t="s">
        <v>1</v>
      </c>
      <c r="F7" s="26" t="s">
        <v>2</v>
      </c>
      <c r="G7" s="25" t="s">
        <v>3</v>
      </c>
      <c r="H7" s="27" t="s">
        <v>10</v>
      </c>
      <c r="I7" s="27" t="s">
        <v>5</v>
      </c>
      <c r="J7" s="25" t="s">
        <v>9</v>
      </c>
      <c r="K7" s="29" t="s">
        <v>30</v>
      </c>
    </row>
    <row r="8" spans="1:11" s="3" customFormat="1" ht="32.15" customHeight="1">
      <c r="A8" s="15">
        <v>5381</v>
      </c>
      <c r="B8" s="4" t="s">
        <v>441</v>
      </c>
      <c r="C8" s="4">
        <v>3</v>
      </c>
      <c r="D8" s="19" t="s">
        <v>28</v>
      </c>
      <c r="E8" s="21" t="s">
        <v>332</v>
      </c>
      <c r="F8" s="21" t="s">
        <v>453</v>
      </c>
      <c r="G8" s="4">
        <v>1000</v>
      </c>
      <c r="H8" s="5">
        <v>0.63</v>
      </c>
      <c r="I8" s="5">
        <f t="shared" ref="I8:I39" si="0">+G8*H8</f>
        <v>630</v>
      </c>
      <c r="J8" s="4">
        <v>20</v>
      </c>
      <c r="K8" s="4">
        <v>14</v>
      </c>
    </row>
    <row r="9" spans="1:11" s="3" customFormat="1" ht="32.15" customHeight="1">
      <c r="A9" s="16">
        <v>5381</v>
      </c>
      <c r="B9" s="6" t="s">
        <v>441</v>
      </c>
      <c r="C9" s="6">
        <v>3</v>
      </c>
      <c r="D9" s="20" t="s">
        <v>28</v>
      </c>
      <c r="E9" s="22" t="s">
        <v>333</v>
      </c>
      <c r="F9" s="22" t="s">
        <v>334</v>
      </c>
      <c r="G9" s="6">
        <v>36</v>
      </c>
      <c r="H9" s="7">
        <v>7.55</v>
      </c>
      <c r="I9" s="7">
        <f t="shared" si="0"/>
        <v>271.8</v>
      </c>
      <c r="J9" s="6">
        <v>50</v>
      </c>
      <c r="K9" s="6">
        <v>12.13</v>
      </c>
    </row>
    <row r="10" spans="1:11" s="3" customFormat="1" ht="32.15" customHeight="1">
      <c r="A10" s="15">
        <v>5381</v>
      </c>
      <c r="B10" s="4" t="s">
        <v>441</v>
      </c>
      <c r="C10" s="4">
        <v>3</v>
      </c>
      <c r="D10" s="19" t="s">
        <v>28</v>
      </c>
      <c r="E10" s="21" t="s">
        <v>335</v>
      </c>
      <c r="F10" s="21" t="s">
        <v>336</v>
      </c>
      <c r="G10" s="4">
        <v>1</v>
      </c>
      <c r="H10" s="5">
        <v>110.25</v>
      </c>
      <c r="I10" s="5">
        <f t="shared" si="0"/>
        <v>110.25</v>
      </c>
      <c r="J10" s="4">
        <v>100</v>
      </c>
      <c r="K10" s="4">
        <v>8</v>
      </c>
    </row>
    <row r="11" spans="1:11" s="3" customFormat="1" ht="32.15" customHeight="1">
      <c r="A11" s="16">
        <v>5381</v>
      </c>
      <c r="B11" s="6" t="s">
        <v>441</v>
      </c>
      <c r="C11" s="6">
        <v>3</v>
      </c>
      <c r="D11" s="20" t="s">
        <v>28</v>
      </c>
      <c r="E11" s="22" t="s">
        <v>337</v>
      </c>
      <c r="F11" s="22" t="s">
        <v>338</v>
      </c>
      <c r="G11" s="6">
        <v>2</v>
      </c>
      <c r="H11" s="7">
        <v>1200</v>
      </c>
      <c r="I11" s="7">
        <f t="shared" si="0"/>
        <v>2400</v>
      </c>
      <c r="J11" s="6">
        <v>20</v>
      </c>
      <c r="K11" s="6">
        <v>5</v>
      </c>
    </row>
    <row r="12" spans="1:11" s="3" customFormat="1" ht="32.15" customHeight="1">
      <c r="A12" s="15">
        <v>5381</v>
      </c>
      <c r="B12" s="4" t="s">
        <v>441</v>
      </c>
      <c r="C12" s="4">
        <v>3</v>
      </c>
      <c r="D12" s="19" t="s">
        <v>28</v>
      </c>
      <c r="E12" s="21" t="s">
        <v>339</v>
      </c>
      <c r="F12" s="21" t="s">
        <v>454</v>
      </c>
      <c r="G12" s="4">
        <v>2000</v>
      </c>
      <c r="H12" s="5">
        <v>3.9</v>
      </c>
      <c r="I12" s="5">
        <f t="shared" si="0"/>
        <v>7800</v>
      </c>
      <c r="J12" s="4">
        <v>100</v>
      </c>
      <c r="K12" s="4" t="s">
        <v>322</v>
      </c>
    </row>
    <row r="13" spans="1:11" s="3" customFormat="1" ht="32.15" customHeight="1">
      <c r="A13" s="16">
        <v>5381</v>
      </c>
      <c r="B13" s="6" t="s">
        <v>441</v>
      </c>
      <c r="C13" s="6">
        <v>3</v>
      </c>
      <c r="D13" s="20" t="s">
        <v>28</v>
      </c>
      <c r="E13" s="22" t="s">
        <v>340</v>
      </c>
      <c r="F13" s="22" t="s">
        <v>455</v>
      </c>
      <c r="G13" s="6">
        <v>6000</v>
      </c>
      <c r="H13" s="7">
        <v>1.9</v>
      </c>
      <c r="I13" s="7">
        <f t="shared" si="0"/>
        <v>11400</v>
      </c>
      <c r="J13" s="6">
        <v>50</v>
      </c>
      <c r="K13" s="6">
        <v>12.13</v>
      </c>
    </row>
    <row r="14" spans="1:11" s="3" customFormat="1" ht="32.15" customHeight="1">
      <c r="A14" s="15">
        <v>5381</v>
      </c>
      <c r="B14" s="4" t="s">
        <v>441</v>
      </c>
      <c r="C14" s="4">
        <v>3</v>
      </c>
      <c r="D14" s="19" t="s">
        <v>28</v>
      </c>
      <c r="E14" s="21" t="s">
        <v>341</v>
      </c>
      <c r="F14" s="21" t="s">
        <v>342</v>
      </c>
      <c r="G14" s="4">
        <v>200</v>
      </c>
      <c r="H14" s="5">
        <v>4.6500000000000004</v>
      </c>
      <c r="I14" s="5">
        <f t="shared" si="0"/>
        <v>930.00000000000011</v>
      </c>
      <c r="J14" s="4">
        <v>100</v>
      </c>
      <c r="K14" s="4">
        <v>5</v>
      </c>
    </row>
    <row r="15" spans="1:11" s="3" customFormat="1" ht="32.15" customHeight="1">
      <c r="A15" s="16">
        <v>5381</v>
      </c>
      <c r="B15" s="6" t="s">
        <v>441</v>
      </c>
      <c r="C15" s="6">
        <v>3</v>
      </c>
      <c r="D15" s="20" t="s">
        <v>28</v>
      </c>
      <c r="E15" s="22" t="s">
        <v>343</v>
      </c>
      <c r="F15" s="22" t="s">
        <v>344</v>
      </c>
      <c r="G15" s="6">
        <v>200</v>
      </c>
      <c r="H15" s="7">
        <v>1.68</v>
      </c>
      <c r="I15" s="7">
        <f t="shared" si="0"/>
        <v>336</v>
      </c>
      <c r="J15" s="6">
        <v>100</v>
      </c>
      <c r="K15" s="6">
        <v>5</v>
      </c>
    </row>
    <row r="16" spans="1:11" s="3" customFormat="1" ht="32.15" customHeight="1">
      <c r="A16" s="15">
        <v>5381</v>
      </c>
      <c r="B16" s="4" t="s">
        <v>441</v>
      </c>
      <c r="C16" s="4">
        <v>3</v>
      </c>
      <c r="D16" s="19" t="s">
        <v>28</v>
      </c>
      <c r="E16" s="21" t="s">
        <v>345</v>
      </c>
      <c r="F16" s="21" t="s">
        <v>346</v>
      </c>
      <c r="G16" s="4">
        <v>200</v>
      </c>
      <c r="H16" s="5">
        <v>1.99</v>
      </c>
      <c r="I16" s="5">
        <f t="shared" si="0"/>
        <v>398</v>
      </c>
      <c r="J16" s="4">
        <v>100</v>
      </c>
      <c r="K16" s="4">
        <v>5</v>
      </c>
    </row>
    <row r="17" spans="1:11" s="3" customFormat="1" ht="32.15" customHeight="1">
      <c r="A17" s="16">
        <v>5381</v>
      </c>
      <c r="B17" s="6" t="s">
        <v>441</v>
      </c>
      <c r="C17" s="6">
        <v>3</v>
      </c>
      <c r="D17" s="20" t="s">
        <v>28</v>
      </c>
      <c r="E17" s="22" t="s">
        <v>347</v>
      </c>
      <c r="F17" s="22" t="s">
        <v>348</v>
      </c>
      <c r="G17" s="6">
        <v>1</v>
      </c>
      <c r="H17" s="7">
        <v>490</v>
      </c>
      <c r="I17" s="7">
        <f t="shared" si="0"/>
        <v>490</v>
      </c>
      <c r="J17" s="6">
        <v>100</v>
      </c>
      <c r="K17" s="6">
        <v>4</v>
      </c>
    </row>
    <row r="18" spans="1:11" s="3" customFormat="1" ht="32.15" customHeight="1">
      <c r="A18" s="15">
        <v>5381</v>
      </c>
      <c r="B18" s="4" t="s">
        <v>441</v>
      </c>
      <c r="C18" s="4">
        <v>3</v>
      </c>
      <c r="D18" s="19" t="s">
        <v>28</v>
      </c>
      <c r="E18" s="21" t="s">
        <v>349</v>
      </c>
      <c r="F18" s="21" t="s">
        <v>350</v>
      </c>
      <c r="G18" s="4">
        <v>20</v>
      </c>
      <c r="H18" s="5">
        <v>16</v>
      </c>
      <c r="I18" s="5">
        <f t="shared" si="0"/>
        <v>320</v>
      </c>
      <c r="J18" s="4">
        <v>100</v>
      </c>
      <c r="K18" s="4" t="s">
        <v>323</v>
      </c>
    </row>
    <row r="19" spans="1:11" s="3" customFormat="1" ht="32.15" customHeight="1">
      <c r="A19" s="16">
        <v>5381</v>
      </c>
      <c r="B19" s="6" t="s">
        <v>441</v>
      </c>
      <c r="C19" s="6">
        <v>3</v>
      </c>
      <c r="D19" s="20" t="s">
        <v>28</v>
      </c>
      <c r="E19" s="22" t="s">
        <v>351</v>
      </c>
      <c r="F19" s="22" t="s">
        <v>352</v>
      </c>
      <c r="G19" s="6">
        <v>1</v>
      </c>
      <c r="H19" s="7">
        <v>19.57</v>
      </c>
      <c r="I19" s="7">
        <f t="shared" si="0"/>
        <v>19.57</v>
      </c>
      <c r="J19" s="6">
        <v>100</v>
      </c>
      <c r="K19" s="6">
        <v>4</v>
      </c>
    </row>
    <row r="20" spans="1:11" s="3" customFormat="1" ht="32.15" customHeight="1">
      <c r="A20" s="15">
        <v>5381</v>
      </c>
      <c r="B20" s="4" t="s">
        <v>441</v>
      </c>
      <c r="C20" s="4">
        <v>3</v>
      </c>
      <c r="D20" s="19" t="s">
        <v>28</v>
      </c>
      <c r="E20" s="21" t="s">
        <v>353</v>
      </c>
      <c r="F20" s="21" t="s">
        <v>354</v>
      </c>
      <c r="G20" s="4">
        <v>2</v>
      </c>
      <c r="H20" s="5">
        <v>191</v>
      </c>
      <c r="I20" s="5">
        <f t="shared" si="0"/>
        <v>382</v>
      </c>
      <c r="J20" s="4">
        <v>100</v>
      </c>
      <c r="K20" s="4">
        <v>6.7</v>
      </c>
    </row>
    <row r="21" spans="1:11" s="3" customFormat="1" ht="32.15" customHeight="1">
      <c r="A21" s="16">
        <v>5381</v>
      </c>
      <c r="B21" s="6" t="s">
        <v>441</v>
      </c>
      <c r="C21" s="6">
        <v>3</v>
      </c>
      <c r="D21" s="20" t="s">
        <v>28</v>
      </c>
      <c r="E21" s="22" t="s">
        <v>355</v>
      </c>
      <c r="F21" s="22" t="s">
        <v>356</v>
      </c>
      <c r="G21" s="6">
        <v>2</v>
      </c>
      <c r="H21" s="7">
        <v>203</v>
      </c>
      <c r="I21" s="7">
        <f t="shared" si="0"/>
        <v>406</v>
      </c>
      <c r="J21" s="6">
        <v>100</v>
      </c>
      <c r="K21" s="6">
        <v>4.12</v>
      </c>
    </row>
    <row r="22" spans="1:11" s="3" customFormat="1" ht="32.15" customHeight="1">
      <c r="A22" s="15">
        <v>5381</v>
      </c>
      <c r="B22" s="4" t="s">
        <v>441</v>
      </c>
      <c r="C22" s="9">
        <v>3</v>
      </c>
      <c r="D22" s="9" t="s">
        <v>28</v>
      </c>
      <c r="E22" s="30" t="s">
        <v>456</v>
      </c>
      <c r="F22" s="30" t="s">
        <v>357</v>
      </c>
      <c r="G22" s="9">
        <v>2</v>
      </c>
      <c r="H22" s="5">
        <v>280</v>
      </c>
      <c r="I22" s="5">
        <f t="shared" si="0"/>
        <v>560</v>
      </c>
      <c r="J22" s="9">
        <v>100</v>
      </c>
      <c r="K22" s="9" t="s">
        <v>434</v>
      </c>
    </row>
    <row r="23" spans="1:11" s="3" customFormat="1" ht="32.15" customHeight="1">
      <c r="A23" s="16">
        <v>5381</v>
      </c>
      <c r="B23" s="6" t="s">
        <v>441</v>
      </c>
      <c r="C23" s="10">
        <v>3</v>
      </c>
      <c r="D23" s="10" t="s">
        <v>28</v>
      </c>
      <c r="E23" s="31" t="s">
        <v>457</v>
      </c>
      <c r="F23" s="31" t="s">
        <v>358</v>
      </c>
      <c r="G23" s="10">
        <v>500</v>
      </c>
      <c r="H23" s="7">
        <v>4.79</v>
      </c>
      <c r="I23" s="7">
        <f t="shared" si="0"/>
        <v>2395</v>
      </c>
      <c r="J23" s="10">
        <v>100</v>
      </c>
      <c r="K23" s="10" t="s">
        <v>322</v>
      </c>
    </row>
    <row r="24" spans="1:11" s="3" customFormat="1" ht="32.15" customHeight="1">
      <c r="A24" s="15">
        <v>5381</v>
      </c>
      <c r="B24" s="4" t="s">
        <v>441</v>
      </c>
      <c r="C24" s="9">
        <v>3</v>
      </c>
      <c r="D24" s="9" t="s">
        <v>28</v>
      </c>
      <c r="E24" s="30" t="s">
        <v>24</v>
      </c>
      <c r="F24" s="30" t="s">
        <v>359</v>
      </c>
      <c r="G24" s="9">
        <v>4</v>
      </c>
      <c r="H24" s="5">
        <v>5.4</v>
      </c>
      <c r="I24" s="5">
        <f t="shared" si="0"/>
        <v>21.6</v>
      </c>
      <c r="J24" s="9">
        <v>100</v>
      </c>
      <c r="K24" s="9" t="s">
        <v>323</v>
      </c>
    </row>
    <row r="25" spans="1:11" s="3" customFormat="1" ht="32.15" customHeight="1">
      <c r="A25" s="16">
        <v>5381</v>
      </c>
      <c r="B25" s="6" t="s">
        <v>441</v>
      </c>
      <c r="C25" s="11">
        <v>3</v>
      </c>
      <c r="D25" s="11" t="s">
        <v>28</v>
      </c>
      <c r="E25" s="32" t="s">
        <v>24</v>
      </c>
      <c r="F25" s="32" t="s">
        <v>360</v>
      </c>
      <c r="G25" s="11">
        <v>6</v>
      </c>
      <c r="H25" s="7">
        <v>10</v>
      </c>
      <c r="I25" s="7">
        <f t="shared" si="0"/>
        <v>60</v>
      </c>
      <c r="J25" s="11">
        <v>100</v>
      </c>
      <c r="K25" s="11">
        <v>4</v>
      </c>
    </row>
    <row r="26" spans="1:11" s="3" customFormat="1" ht="32.15" customHeight="1">
      <c r="A26" s="15">
        <v>5381</v>
      </c>
      <c r="B26" s="4" t="s">
        <v>441</v>
      </c>
      <c r="C26" s="12">
        <v>3</v>
      </c>
      <c r="D26" s="12" t="s">
        <v>28</v>
      </c>
      <c r="E26" s="33" t="s">
        <v>361</v>
      </c>
      <c r="F26" s="33" t="s">
        <v>362</v>
      </c>
      <c r="G26" s="12">
        <v>1</v>
      </c>
      <c r="H26" s="5">
        <v>168</v>
      </c>
      <c r="I26" s="5">
        <f t="shared" si="0"/>
        <v>168</v>
      </c>
      <c r="J26" s="12">
        <v>100</v>
      </c>
      <c r="K26" s="12" t="s">
        <v>434</v>
      </c>
    </row>
    <row r="27" spans="1:11" s="3" customFormat="1" ht="32.15" customHeight="1">
      <c r="A27" s="16">
        <v>5381</v>
      </c>
      <c r="B27" s="6" t="s">
        <v>441</v>
      </c>
      <c r="C27" s="11">
        <v>3</v>
      </c>
      <c r="D27" s="11" t="s">
        <v>28</v>
      </c>
      <c r="E27" s="32" t="s">
        <v>363</v>
      </c>
      <c r="F27" s="32" t="s">
        <v>364</v>
      </c>
      <c r="G27" s="11">
        <v>100</v>
      </c>
      <c r="H27" s="7">
        <v>6</v>
      </c>
      <c r="I27" s="7">
        <f t="shared" si="0"/>
        <v>600</v>
      </c>
      <c r="J27" s="11">
        <v>10</v>
      </c>
      <c r="K27" s="11">
        <v>8</v>
      </c>
    </row>
    <row r="28" spans="1:11" s="3" customFormat="1" ht="32.15" customHeight="1">
      <c r="A28" s="15">
        <v>5381</v>
      </c>
      <c r="B28" s="4" t="s">
        <v>441</v>
      </c>
      <c r="C28" s="12">
        <v>3</v>
      </c>
      <c r="D28" s="12" t="s">
        <v>28</v>
      </c>
      <c r="E28" s="33" t="s">
        <v>365</v>
      </c>
      <c r="F28" s="33" t="s">
        <v>366</v>
      </c>
      <c r="G28" s="12">
        <v>1</v>
      </c>
      <c r="H28" s="5">
        <v>470</v>
      </c>
      <c r="I28" s="5">
        <f t="shared" si="0"/>
        <v>470</v>
      </c>
      <c r="J28" s="12">
        <v>100</v>
      </c>
      <c r="K28" s="12">
        <v>14</v>
      </c>
    </row>
    <row r="29" spans="1:11" s="3" customFormat="1" ht="32.15" customHeight="1">
      <c r="A29" s="16">
        <v>5381</v>
      </c>
      <c r="B29" s="6" t="s">
        <v>441</v>
      </c>
      <c r="C29" s="11">
        <v>3</v>
      </c>
      <c r="D29" s="11" t="s">
        <v>28</v>
      </c>
      <c r="E29" s="32" t="s">
        <v>367</v>
      </c>
      <c r="F29" s="32" t="s">
        <v>368</v>
      </c>
      <c r="G29" s="11">
        <v>1</v>
      </c>
      <c r="H29" s="7">
        <v>136.50666666666666</v>
      </c>
      <c r="I29" s="7">
        <f t="shared" si="0"/>
        <v>136.50666666666666</v>
      </c>
      <c r="J29" s="11">
        <v>100</v>
      </c>
      <c r="K29" s="11" t="s">
        <v>435</v>
      </c>
    </row>
    <row r="30" spans="1:11" s="3" customFormat="1" ht="32.15" customHeight="1">
      <c r="A30" s="15">
        <v>5381</v>
      </c>
      <c r="B30" s="4" t="s">
        <v>441</v>
      </c>
      <c r="C30" s="9">
        <v>3</v>
      </c>
      <c r="D30" s="9" t="s">
        <v>28</v>
      </c>
      <c r="E30" s="30" t="s">
        <v>369</v>
      </c>
      <c r="F30" s="30" t="s">
        <v>370</v>
      </c>
      <c r="G30" s="9">
        <v>4</v>
      </c>
      <c r="H30" s="5">
        <v>19.73</v>
      </c>
      <c r="I30" s="5">
        <f t="shared" si="0"/>
        <v>78.92</v>
      </c>
      <c r="J30" s="9">
        <v>100</v>
      </c>
      <c r="K30" s="9" t="s">
        <v>434</v>
      </c>
    </row>
    <row r="31" spans="1:11" s="3" customFormat="1" ht="32.15" customHeight="1">
      <c r="A31" s="16">
        <v>5381</v>
      </c>
      <c r="B31" s="6" t="s">
        <v>441</v>
      </c>
      <c r="C31" s="11">
        <v>3</v>
      </c>
      <c r="D31" s="11" t="s">
        <v>28</v>
      </c>
      <c r="E31" s="32" t="s">
        <v>371</v>
      </c>
      <c r="F31" s="32" t="s">
        <v>372</v>
      </c>
      <c r="G31" s="11">
        <v>1</v>
      </c>
      <c r="H31" s="7">
        <v>846.64</v>
      </c>
      <c r="I31" s="7">
        <f t="shared" si="0"/>
        <v>846.64</v>
      </c>
      <c r="J31" s="11">
        <v>100</v>
      </c>
      <c r="K31" s="11">
        <v>5</v>
      </c>
    </row>
    <row r="32" spans="1:11" s="3" customFormat="1" ht="32.15" customHeight="1">
      <c r="A32" s="15">
        <v>5381</v>
      </c>
      <c r="B32" s="4" t="s">
        <v>441</v>
      </c>
      <c r="C32" s="12">
        <v>3</v>
      </c>
      <c r="D32" s="12" t="s">
        <v>28</v>
      </c>
      <c r="E32" s="33" t="s">
        <v>371</v>
      </c>
      <c r="F32" s="33" t="s">
        <v>373</v>
      </c>
      <c r="G32" s="12">
        <v>1</v>
      </c>
      <c r="H32" s="5">
        <v>945</v>
      </c>
      <c r="I32" s="5">
        <f t="shared" si="0"/>
        <v>945</v>
      </c>
      <c r="J32" s="12">
        <v>100</v>
      </c>
      <c r="K32" s="12">
        <v>5</v>
      </c>
    </row>
    <row r="33" spans="1:11" s="3" customFormat="1" ht="32.15" customHeight="1">
      <c r="A33" s="16">
        <v>5381</v>
      </c>
      <c r="B33" s="6" t="s">
        <v>441</v>
      </c>
      <c r="C33" s="10">
        <v>3</v>
      </c>
      <c r="D33" s="10" t="s">
        <v>28</v>
      </c>
      <c r="E33" s="31" t="s">
        <v>371</v>
      </c>
      <c r="F33" s="31" t="s">
        <v>374</v>
      </c>
      <c r="G33" s="10">
        <v>1</v>
      </c>
      <c r="H33" s="7">
        <v>1114.78</v>
      </c>
      <c r="I33" s="7">
        <f t="shared" si="0"/>
        <v>1114.78</v>
      </c>
      <c r="J33" s="10">
        <v>100</v>
      </c>
      <c r="K33" s="10">
        <v>14</v>
      </c>
    </row>
    <row r="34" spans="1:11" s="3" customFormat="1" ht="32.15" customHeight="1">
      <c r="A34" s="15">
        <v>5381</v>
      </c>
      <c r="B34" s="4" t="s">
        <v>441</v>
      </c>
      <c r="C34" s="9">
        <v>3</v>
      </c>
      <c r="D34" s="9" t="s">
        <v>28</v>
      </c>
      <c r="E34" s="30" t="s">
        <v>371</v>
      </c>
      <c r="F34" s="30" t="s">
        <v>375</v>
      </c>
      <c r="G34" s="9">
        <v>1</v>
      </c>
      <c r="H34" s="5">
        <v>1387</v>
      </c>
      <c r="I34" s="5">
        <f t="shared" si="0"/>
        <v>1387</v>
      </c>
      <c r="J34" s="9">
        <v>100</v>
      </c>
      <c r="K34" s="9">
        <v>6</v>
      </c>
    </row>
    <row r="35" spans="1:11" s="3" customFormat="1" ht="32.15" customHeight="1">
      <c r="A35" s="16">
        <v>5381</v>
      </c>
      <c r="B35" s="6" t="s">
        <v>441</v>
      </c>
      <c r="C35" s="11">
        <v>3</v>
      </c>
      <c r="D35" s="11" t="s">
        <v>28</v>
      </c>
      <c r="E35" s="32" t="s">
        <v>376</v>
      </c>
      <c r="F35" s="32" t="s">
        <v>377</v>
      </c>
      <c r="G35" s="11">
        <v>60</v>
      </c>
      <c r="H35" s="7">
        <v>12</v>
      </c>
      <c r="I35" s="7">
        <f t="shared" si="0"/>
        <v>720</v>
      </c>
      <c r="J35" s="11">
        <v>100</v>
      </c>
      <c r="K35" s="11">
        <v>5</v>
      </c>
    </row>
    <row r="36" spans="1:11" s="3" customFormat="1" ht="32.15" customHeight="1">
      <c r="A36" s="15">
        <v>5381</v>
      </c>
      <c r="B36" s="4" t="s">
        <v>441</v>
      </c>
      <c r="C36" s="12">
        <v>3</v>
      </c>
      <c r="D36" s="12" t="s">
        <v>28</v>
      </c>
      <c r="E36" s="33" t="s">
        <v>378</v>
      </c>
      <c r="F36" s="33" t="s">
        <v>379</v>
      </c>
      <c r="G36" s="12">
        <v>40</v>
      </c>
      <c r="H36" s="5">
        <v>70</v>
      </c>
      <c r="I36" s="5">
        <f t="shared" si="0"/>
        <v>2800</v>
      </c>
      <c r="J36" s="12">
        <v>100</v>
      </c>
      <c r="K36" s="12">
        <v>7</v>
      </c>
    </row>
    <row r="37" spans="1:11" s="3" customFormat="1" ht="32.15" customHeight="1">
      <c r="A37" s="16">
        <v>5381</v>
      </c>
      <c r="B37" s="6" t="s">
        <v>441</v>
      </c>
      <c r="C37" s="10">
        <v>3</v>
      </c>
      <c r="D37" s="10" t="s">
        <v>28</v>
      </c>
      <c r="E37" s="31" t="s">
        <v>380</v>
      </c>
      <c r="F37" s="31" t="s">
        <v>381</v>
      </c>
      <c r="G37" s="10">
        <v>500</v>
      </c>
      <c r="H37" s="7">
        <v>2.76</v>
      </c>
      <c r="I37" s="7">
        <f t="shared" si="0"/>
        <v>1380</v>
      </c>
      <c r="J37" s="10">
        <v>50</v>
      </c>
      <c r="K37" s="10" t="s">
        <v>436</v>
      </c>
    </row>
    <row r="38" spans="1:11" s="3" customFormat="1" ht="44.15" customHeight="1">
      <c r="A38" s="15">
        <v>5381</v>
      </c>
      <c r="B38" s="4" t="s">
        <v>441</v>
      </c>
      <c r="C38" s="12">
        <v>3</v>
      </c>
      <c r="D38" s="12" t="s">
        <v>28</v>
      </c>
      <c r="E38" s="33" t="s">
        <v>380</v>
      </c>
      <c r="F38" s="33" t="s">
        <v>382</v>
      </c>
      <c r="G38" s="12">
        <v>50</v>
      </c>
      <c r="H38" s="5">
        <v>3.3</v>
      </c>
      <c r="I38" s="5">
        <f t="shared" si="0"/>
        <v>165</v>
      </c>
      <c r="J38" s="12">
        <v>50</v>
      </c>
      <c r="K38" s="12">
        <v>5.14</v>
      </c>
    </row>
    <row r="39" spans="1:11" s="3" customFormat="1" ht="32.15" customHeight="1">
      <c r="A39" s="16">
        <v>5381</v>
      </c>
      <c r="B39" s="6" t="s">
        <v>441</v>
      </c>
      <c r="C39" s="10">
        <v>3</v>
      </c>
      <c r="D39" s="10" t="s">
        <v>28</v>
      </c>
      <c r="E39" s="31" t="s">
        <v>383</v>
      </c>
      <c r="F39" s="31" t="s">
        <v>384</v>
      </c>
      <c r="G39" s="10">
        <v>1</v>
      </c>
      <c r="H39" s="7">
        <v>26105</v>
      </c>
      <c r="I39" s="7">
        <f t="shared" si="0"/>
        <v>26105</v>
      </c>
      <c r="J39" s="10">
        <v>100</v>
      </c>
      <c r="K39" s="10">
        <v>5.14</v>
      </c>
    </row>
    <row r="40" spans="1:11" s="3" customFormat="1" ht="52" customHeight="1">
      <c r="A40" s="15">
        <v>5381</v>
      </c>
      <c r="B40" s="4" t="s">
        <v>441</v>
      </c>
      <c r="C40" s="12">
        <v>3</v>
      </c>
      <c r="D40" s="12" t="s">
        <v>28</v>
      </c>
      <c r="E40" s="33" t="s">
        <v>385</v>
      </c>
      <c r="F40" s="33" t="s">
        <v>386</v>
      </c>
      <c r="G40" s="12">
        <v>1</v>
      </c>
      <c r="H40" s="5">
        <v>35000</v>
      </c>
      <c r="I40" s="5">
        <f t="shared" ref="I40:I69" si="1">+G40*H40</f>
        <v>35000</v>
      </c>
      <c r="J40" s="12">
        <v>100</v>
      </c>
      <c r="K40" s="12" t="s">
        <v>323</v>
      </c>
    </row>
    <row r="41" spans="1:11" s="3" customFormat="1" ht="32.15" customHeight="1">
      <c r="A41" s="16">
        <v>5381</v>
      </c>
      <c r="B41" s="6" t="s">
        <v>441</v>
      </c>
      <c r="C41" s="11">
        <v>3</v>
      </c>
      <c r="D41" s="11" t="s">
        <v>28</v>
      </c>
      <c r="E41" s="32" t="s">
        <v>387</v>
      </c>
      <c r="F41" s="32" t="s">
        <v>388</v>
      </c>
      <c r="G41" s="11">
        <v>500</v>
      </c>
      <c r="H41" s="7">
        <v>1.1599999999999999</v>
      </c>
      <c r="I41" s="7">
        <f t="shared" si="1"/>
        <v>580</v>
      </c>
      <c r="J41" s="11">
        <v>50</v>
      </c>
      <c r="K41" s="11">
        <v>14</v>
      </c>
    </row>
    <row r="42" spans="1:11" s="3" customFormat="1" ht="44.15" customHeight="1">
      <c r="A42" s="15">
        <v>5381</v>
      </c>
      <c r="B42" s="4" t="s">
        <v>441</v>
      </c>
      <c r="C42" s="12">
        <v>3</v>
      </c>
      <c r="D42" s="12" t="s">
        <v>28</v>
      </c>
      <c r="E42" s="33" t="s">
        <v>389</v>
      </c>
      <c r="F42" s="33" t="s">
        <v>390</v>
      </c>
      <c r="G42" s="12">
        <v>25</v>
      </c>
      <c r="H42" s="5">
        <v>1443.67</v>
      </c>
      <c r="I42" s="5">
        <f t="shared" si="1"/>
        <v>36091.75</v>
      </c>
      <c r="J42" s="12">
        <v>10</v>
      </c>
      <c r="K42" s="12">
        <v>14</v>
      </c>
    </row>
    <row r="43" spans="1:11" s="3" customFormat="1" ht="32.15" customHeight="1">
      <c r="A43" s="16">
        <v>5381</v>
      </c>
      <c r="B43" s="6" t="s">
        <v>441</v>
      </c>
      <c r="C43" s="10">
        <v>3</v>
      </c>
      <c r="D43" s="10" t="s">
        <v>28</v>
      </c>
      <c r="E43" s="31" t="s">
        <v>391</v>
      </c>
      <c r="F43" s="31" t="s">
        <v>392</v>
      </c>
      <c r="G43" s="10">
        <v>1</v>
      </c>
      <c r="H43" s="7">
        <v>29.68</v>
      </c>
      <c r="I43" s="7">
        <f t="shared" si="1"/>
        <v>29.68</v>
      </c>
      <c r="J43" s="10">
        <v>50</v>
      </c>
      <c r="K43" s="10" t="s">
        <v>323</v>
      </c>
    </row>
    <row r="44" spans="1:11" s="3" customFormat="1" ht="32.15" customHeight="1">
      <c r="A44" s="15">
        <v>5381</v>
      </c>
      <c r="B44" s="4" t="s">
        <v>441</v>
      </c>
      <c r="C44" s="12">
        <v>3</v>
      </c>
      <c r="D44" s="12" t="s">
        <v>28</v>
      </c>
      <c r="E44" s="33" t="s">
        <v>393</v>
      </c>
      <c r="F44" s="33" t="s">
        <v>394</v>
      </c>
      <c r="G44" s="12">
        <v>5</v>
      </c>
      <c r="H44" s="5">
        <v>645</v>
      </c>
      <c r="I44" s="5">
        <f t="shared" si="1"/>
        <v>3225</v>
      </c>
      <c r="J44" s="12">
        <v>50</v>
      </c>
      <c r="K44" s="12">
        <v>14</v>
      </c>
    </row>
    <row r="45" spans="1:11" s="3" customFormat="1" ht="32.15" customHeight="1">
      <c r="A45" s="16">
        <v>5381</v>
      </c>
      <c r="B45" s="6" t="s">
        <v>441</v>
      </c>
      <c r="C45" s="11">
        <v>3</v>
      </c>
      <c r="D45" s="11" t="s">
        <v>28</v>
      </c>
      <c r="E45" s="32" t="s">
        <v>22</v>
      </c>
      <c r="F45" s="32" t="s">
        <v>395</v>
      </c>
      <c r="G45" s="11">
        <v>1</v>
      </c>
      <c r="H45" s="7">
        <v>44</v>
      </c>
      <c r="I45" s="7">
        <f t="shared" si="1"/>
        <v>44</v>
      </c>
      <c r="J45" s="11">
        <v>10</v>
      </c>
      <c r="K45" s="11" t="s">
        <v>323</v>
      </c>
    </row>
    <row r="46" spans="1:11" s="3" customFormat="1" ht="32.15" customHeight="1">
      <c r="A46" s="15">
        <v>5381</v>
      </c>
      <c r="B46" s="4" t="s">
        <v>441</v>
      </c>
      <c r="C46" s="12">
        <v>3</v>
      </c>
      <c r="D46" s="12" t="s">
        <v>28</v>
      </c>
      <c r="E46" s="33" t="s">
        <v>396</v>
      </c>
      <c r="F46" s="33" t="s">
        <v>397</v>
      </c>
      <c r="G46" s="12">
        <v>10</v>
      </c>
      <c r="H46" s="5">
        <v>23.5</v>
      </c>
      <c r="I46" s="5">
        <f t="shared" si="1"/>
        <v>235</v>
      </c>
      <c r="J46" s="12">
        <v>100</v>
      </c>
      <c r="K46" s="12" t="s">
        <v>313</v>
      </c>
    </row>
    <row r="47" spans="1:11" s="3" customFormat="1" ht="32.15" customHeight="1">
      <c r="A47" s="16">
        <v>5381</v>
      </c>
      <c r="B47" s="6" t="s">
        <v>441</v>
      </c>
      <c r="C47" s="11">
        <v>3</v>
      </c>
      <c r="D47" s="11" t="s">
        <v>28</v>
      </c>
      <c r="E47" s="32" t="s">
        <v>21</v>
      </c>
      <c r="F47" s="32" t="s">
        <v>398</v>
      </c>
      <c r="G47" s="11">
        <v>40</v>
      </c>
      <c r="H47" s="7">
        <v>40</v>
      </c>
      <c r="I47" s="7">
        <f t="shared" si="1"/>
        <v>1600</v>
      </c>
      <c r="J47" s="11">
        <v>100</v>
      </c>
      <c r="K47" s="11" t="s">
        <v>437</v>
      </c>
    </row>
    <row r="48" spans="1:11" s="3" customFormat="1" ht="32.15" customHeight="1">
      <c r="A48" s="15">
        <v>5381</v>
      </c>
      <c r="B48" s="4" t="s">
        <v>441</v>
      </c>
      <c r="C48" s="12">
        <v>3</v>
      </c>
      <c r="D48" s="12" t="s">
        <v>28</v>
      </c>
      <c r="E48" s="33" t="s">
        <v>399</v>
      </c>
      <c r="F48" s="33" t="s">
        <v>400</v>
      </c>
      <c r="G48" s="12">
        <v>4</v>
      </c>
      <c r="H48" s="5">
        <v>40</v>
      </c>
      <c r="I48" s="5">
        <f t="shared" si="1"/>
        <v>160</v>
      </c>
      <c r="J48" s="12">
        <v>100</v>
      </c>
      <c r="K48" s="12">
        <v>13</v>
      </c>
    </row>
    <row r="49" spans="1:11" s="3" customFormat="1" ht="32.15" customHeight="1">
      <c r="A49" s="16">
        <v>5381</v>
      </c>
      <c r="B49" s="6" t="s">
        <v>441</v>
      </c>
      <c r="C49" s="11">
        <v>3</v>
      </c>
      <c r="D49" s="11" t="s">
        <v>28</v>
      </c>
      <c r="E49" s="32" t="s">
        <v>401</v>
      </c>
      <c r="F49" s="32" t="s">
        <v>402</v>
      </c>
      <c r="G49" s="11">
        <v>2</v>
      </c>
      <c r="H49" s="7">
        <v>270</v>
      </c>
      <c r="I49" s="7">
        <f t="shared" si="1"/>
        <v>540</v>
      </c>
      <c r="J49" s="11">
        <v>100</v>
      </c>
      <c r="K49" s="11" t="s">
        <v>315</v>
      </c>
    </row>
    <row r="50" spans="1:11" s="3" customFormat="1" ht="32.15" customHeight="1">
      <c r="A50" s="15">
        <v>5381</v>
      </c>
      <c r="B50" s="4" t="s">
        <v>441</v>
      </c>
      <c r="C50" s="12">
        <v>3</v>
      </c>
      <c r="D50" s="12" t="s">
        <v>28</v>
      </c>
      <c r="E50" s="33" t="s">
        <v>403</v>
      </c>
      <c r="F50" s="33" t="s">
        <v>404</v>
      </c>
      <c r="G50" s="12">
        <v>20</v>
      </c>
      <c r="H50" s="5">
        <v>10</v>
      </c>
      <c r="I50" s="5">
        <f t="shared" si="1"/>
        <v>200</v>
      </c>
      <c r="J50" s="12">
        <v>100</v>
      </c>
      <c r="K50" s="12">
        <v>7</v>
      </c>
    </row>
    <row r="51" spans="1:11" s="3" customFormat="1" ht="32.15" customHeight="1">
      <c r="A51" s="16">
        <v>5381</v>
      </c>
      <c r="B51" s="6" t="s">
        <v>441</v>
      </c>
      <c r="C51" s="11">
        <v>3</v>
      </c>
      <c r="D51" s="11" t="s">
        <v>28</v>
      </c>
      <c r="E51" s="32" t="s">
        <v>403</v>
      </c>
      <c r="F51" s="32" t="s">
        <v>405</v>
      </c>
      <c r="G51" s="11">
        <v>20</v>
      </c>
      <c r="H51" s="7">
        <v>15</v>
      </c>
      <c r="I51" s="7">
        <f t="shared" si="1"/>
        <v>300</v>
      </c>
      <c r="J51" s="11">
        <v>100</v>
      </c>
      <c r="K51" s="11">
        <v>7</v>
      </c>
    </row>
    <row r="52" spans="1:11" s="3" customFormat="1" ht="32.15" customHeight="1">
      <c r="A52" s="15">
        <v>5381</v>
      </c>
      <c r="B52" s="4" t="s">
        <v>441</v>
      </c>
      <c r="C52" s="9">
        <v>3</v>
      </c>
      <c r="D52" s="9" t="s">
        <v>28</v>
      </c>
      <c r="E52" s="30" t="s">
        <v>403</v>
      </c>
      <c r="F52" s="30" t="s">
        <v>406</v>
      </c>
      <c r="G52" s="9">
        <v>40</v>
      </c>
      <c r="H52" s="5">
        <v>20</v>
      </c>
      <c r="I52" s="5">
        <f t="shared" si="1"/>
        <v>800</v>
      </c>
      <c r="J52" s="9">
        <v>100</v>
      </c>
      <c r="K52" s="9">
        <v>7</v>
      </c>
    </row>
    <row r="53" spans="1:11" s="3" customFormat="1" ht="32.15" customHeight="1">
      <c r="A53" s="16">
        <v>5381</v>
      </c>
      <c r="B53" s="6" t="s">
        <v>441</v>
      </c>
      <c r="C53" s="11">
        <v>3</v>
      </c>
      <c r="D53" s="11" t="s">
        <v>28</v>
      </c>
      <c r="E53" s="32" t="s">
        <v>407</v>
      </c>
      <c r="F53" s="32" t="s">
        <v>408</v>
      </c>
      <c r="G53" s="11">
        <v>608</v>
      </c>
      <c r="H53" s="7">
        <v>1.22</v>
      </c>
      <c r="I53" s="7">
        <f t="shared" si="1"/>
        <v>741.76</v>
      </c>
      <c r="J53" s="11">
        <v>50</v>
      </c>
      <c r="K53" s="11">
        <v>13</v>
      </c>
    </row>
    <row r="54" spans="1:11" s="3" customFormat="1" ht="32.15" customHeight="1">
      <c r="A54" s="15">
        <v>5381</v>
      </c>
      <c r="B54" s="4" t="s">
        <v>441</v>
      </c>
      <c r="C54" s="12">
        <v>3</v>
      </c>
      <c r="D54" s="12" t="s">
        <v>28</v>
      </c>
      <c r="E54" s="33" t="s">
        <v>409</v>
      </c>
      <c r="F54" s="33" t="s">
        <v>410</v>
      </c>
      <c r="G54" s="12">
        <v>1</v>
      </c>
      <c r="H54" s="5">
        <v>3644</v>
      </c>
      <c r="I54" s="5">
        <f t="shared" si="1"/>
        <v>3644</v>
      </c>
      <c r="J54" s="12">
        <v>10</v>
      </c>
      <c r="K54" s="12" t="s">
        <v>438</v>
      </c>
    </row>
    <row r="55" spans="1:11" s="3" customFormat="1" ht="32.15" customHeight="1">
      <c r="A55" s="16">
        <v>5381</v>
      </c>
      <c r="B55" s="6" t="s">
        <v>441</v>
      </c>
      <c r="C55" s="11">
        <v>3</v>
      </c>
      <c r="D55" s="11" t="s">
        <v>28</v>
      </c>
      <c r="E55" s="32" t="s">
        <v>411</v>
      </c>
      <c r="F55" s="32" t="s">
        <v>459</v>
      </c>
      <c r="G55" s="11">
        <v>4</v>
      </c>
      <c r="H55" s="7">
        <v>175.8</v>
      </c>
      <c r="I55" s="7">
        <f t="shared" si="1"/>
        <v>703.2</v>
      </c>
      <c r="J55" s="11">
        <v>100</v>
      </c>
      <c r="K55" s="11" t="s">
        <v>324</v>
      </c>
    </row>
    <row r="56" spans="1:11" s="3" customFormat="1" ht="32.15" customHeight="1">
      <c r="A56" s="15">
        <v>5381</v>
      </c>
      <c r="B56" s="4" t="s">
        <v>441</v>
      </c>
      <c r="C56" s="12">
        <v>3</v>
      </c>
      <c r="D56" s="12" t="s">
        <v>28</v>
      </c>
      <c r="E56" s="33" t="s">
        <v>412</v>
      </c>
      <c r="F56" s="33" t="s">
        <v>413</v>
      </c>
      <c r="G56" s="12">
        <v>200</v>
      </c>
      <c r="H56" s="5">
        <v>2.95</v>
      </c>
      <c r="I56" s="5">
        <f t="shared" si="1"/>
        <v>590</v>
      </c>
      <c r="J56" s="12">
        <v>100</v>
      </c>
      <c r="K56" s="12">
        <v>14</v>
      </c>
    </row>
    <row r="57" spans="1:11" s="3" customFormat="1" ht="32.15" customHeight="1">
      <c r="A57" s="16">
        <v>5381</v>
      </c>
      <c r="B57" s="6" t="s">
        <v>441</v>
      </c>
      <c r="C57" s="10">
        <v>3</v>
      </c>
      <c r="D57" s="10" t="s">
        <v>28</v>
      </c>
      <c r="E57" s="31" t="s">
        <v>414</v>
      </c>
      <c r="F57" s="31" t="s">
        <v>415</v>
      </c>
      <c r="G57" s="10">
        <v>10</v>
      </c>
      <c r="H57" s="7">
        <v>9.98</v>
      </c>
      <c r="I57" s="7">
        <f t="shared" si="1"/>
        <v>99.800000000000011</v>
      </c>
      <c r="J57" s="10">
        <v>100</v>
      </c>
      <c r="K57" s="10" t="s">
        <v>434</v>
      </c>
    </row>
    <row r="58" spans="1:11" s="3" customFormat="1" ht="32.15" customHeight="1">
      <c r="A58" s="15">
        <v>5381</v>
      </c>
      <c r="B58" s="4" t="s">
        <v>441</v>
      </c>
      <c r="C58" s="9">
        <v>3</v>
      </c>
      <c r="D58" s="9" t="s">
        <v>28</v>
      </c>
      <c r="E58" s="30" t="s">
        <v>416</v>
      </c>
      <c r="F58" s="30" t="s">
        <v>417</v>
      </c>
      <c r="G58" s="9">
        <v>6</v>
      </c>
      <c r="H58" s="5">
        <v>66.205733333333328</v>
      </c>
      <c r="I58" s="5">
        <f t="shared" si="1"/>
        <v>397.23439999999994</v>
      </c>
      <c r="J58" s="9">
        <v>20</v>
      </c>
      <c r="K58" s="9">
        <v>14</v>
      </c>
    </row>
    <row r="59" spans="1:11" s="3" customFormat="1" ht="32.15" customHeight="1">
      <c r="A59" s="16">
        <v>5381</v>
      </c>
      <c r="B59" s="6" t="s">
        <v>441</v>
      </c>
      <c r="C59" s="11">
        <v>3</v>
      </c>
      <c r="D59" s="11" t="s">
        <v>28</v>
      </c>
      <c r="E59" s="32" t="s">
        <v>18</v>
      </c>
      <c r="F59" s="32" t="s">
        <v>418</v>
      </c>
      <c r="G59" s="11">
        <v>20</v>
      </c>
      <c r="H59" s="7">
        <v>4</v>
      </c>
      <c r="I59" s="7">
        <f t="shared" si="1"/>
        <v>80</v>
      </c>
      <c r="J59" s="11">
        <v>100</v>
      </c>
      <c r="K59" s="11">
        <v>11</v>
      </c>
    </row>
    <row r="60" spans="1:11" s="3" customFormat="1" ht="32.15" customHeight="1">
      <c r="A60" s="15">
        <v>5381</v>
      </c>
      <c r="B60" s="4" t="s">
        <v>441</v>
      </c>
      <c r="C60" s="9">
        <v>3</v>
      </c>
      <c r="D60" s="9" t="s">
        <v>28</v>
      </c>
      <c r="E60" s="30" t="s">
        <v>245</v>
      </c>
      <c r="F60" s="30" t="s">
        <v>419</v>
      </c>
      <c r="G60" s="9">
        <v>44</v>
      </c>
      <c r="H60" s="5">
        <v>25.4</v>
      </c>
      <c r="I60" s="5">
        <f t="shared" si="1"/>
        <v>1117.5999999999999</v>
      </c>
      <c r="J60" s="9">
        <v>100</v>
      </c>
      <c r="K60" s="9">
        <v>5</v>
      </c>
    </row>
    <row r="61" spans="1:11" s="3" customFormat="1" ht="32.15" customHeight="1">
      <c r="A61" s="16">
        <v>5381</v>
      </c>
      <c r="B61" s="6" t="s">
        <v>441</v>
      </c>
      <c r="C61" s="11">
        <v>3</v>
      </c>
      <c r="D61" s="11" t="s">
        <v>28</v>
      </c>
      <c r="E61" s="32" t="s">
        <v>420</v>
      </c>
      <c r="F61" s="32" t="s">
        <v>421</v>
      </c>
      <c r="G61" s="11">
        <v>400</v>
      </c>
      <c r="H61" s="7">
        <v>0.9</v>
      </c>
      <c r="I61" s="7">
        <f t="shared" si="1"/>
        <v>360</v>
      </c>
      <c r="J61" s="11">
        <v>50</v>
      </c>
      <c r="K61" s="11">
        <v>5</v>
      </c>
    </row>
    <row r="62" spans="1:11" s="3" customFormat="1" ht="32.15" customHeight="1">
      <c r="A62" s="15">
        <v>5381</v>
      </c>
      <c r="B62" s="4" t="s">
        <v>441</v>
      </c>
      <c r="C62" s="12">
        <v>3</v>
      </c>
      <c r="D62" s="12" t="s">
        <v>28</v>
      </c>
      <c r="E62" s="33" t="s">
        <v>422</v>
      </c>
      <c r="F62" s="33" t="s">
        <v>423</v>
      </c>
      <c r="G62" s="12">
        <v>400</v>
      </c>
      <c r="H62" s="5">
        <v>1.33</v>
      </c>
      <c r="I62" s="5">
        <f t="shared" si="1"/>
        <v>532</v>
      </c>
      <c r="J62" s="12">
        <v>50</v>
      </c>
      <c r="K62" s="12">
        <v>14</v>
      </c>
    </row>
    <row r="63" spans="1:11" s="3" customFormat="1" ht="32.15" customHeight="1">
      <c r="A63" s="16">
        <v>5381</v>
      </c>
      <c r="B63" s="6" t="s">
        <v>441</v>
      </c>
      <c r="C63" s="11">
        <v>3</v>
      </c>
      <c r="D63" s="11" t="s">
        <v>28</v>
      </c>
      <c r="E63" s="32" t="s">
        <v>422</v>
      </c>
      <c r="F63" s="32" t="s">
        <v>424</v>
      </c>
      <c r="G63" s="11">
        <v>400</v>
      </c>
      <c r="H63" s="7">
        <v>1.33</v>
      </c>
      <c r="I63" s="7">
        <f t="shared" si="1"/>
        <v>532</v>
      </c>
      <c r="J63" s="11">
        <v>50</v>
      </c>
      <c r="K63" s="11">
        <v>5</v>
      </c>
    </row>
    <row r="64" spans="1:11" s="3" customFormat="1" ht="32.15" customHeight="1">
      <c r="A64" s="15">
        <v>5381</v>
      </c>
      <c r="B64" s="4" t="s">
        <v>441</v>
      </c>
      <c r="C64" s="12">
        <v>3</v>
      </c>
      <c r="D64" s="12" t="s">
        <v>28</v>
      </c>
      <c r="E64" s="33" t="s">
        <v>425</v>
      </c>
      <c r="F64" s="33" t="s">
        <v>426</v>
      </c>
      <c r="G64" s="12">
        <v>360</v>
      </c>
      <c r="H64" s="5">
        <v>1.05</v>
      </c>
      <c r="I64" s="5">
        <f t="shared" si="1"/>
        <v>378</v>
      </c>
      <c r="J64" s="12">
        <v>100</v>
      </c>
      <c r="K64" s="12">
        <v>4</v>
      </c>
    </row>
    <row r="65" spans="1:11" s="3" customFormat="1" ht="32.15" customHeight="1">
      <c r="A65" s="16">
        <v>5381</v>
      </c>
      <c r="B65" s="6" t="s">
        <v>441</v>
      </c>
      <c r="C65" s="11">
        <v>3</v>
      </c>
      <c r="D65" s="11" t="s">
        <v>28</v>
      </c>
      <c r="E65" s="32" t="s">
        <v>16</v>
      </c>
      <c r="F65" s="32" t="s">
        <v>427</v>
      </c>
      <c r="G65" s="11">
        <v>20</v>
      </c>
      <c r="H65" s="7">
        <v>32</v>
      </c>
      <c r="I65" s="7">
        <f t="shared" si="1"/>
        <v>640</v>
      </c>
      <c r="J65" s="11">
        <v>100</v>
      </c>
      <c r="K65" s="11" t="s">
        <v>439</v>
      </c>
    </row>
    <row r="66" spans="1:11" s="3" customFormat="1" ht="32.15" customHeight="1">
      <c r="A66" s="15">
        <v>5381</v>
      </c>
      <c r="B66" s="4" t="s">
        <v>441</v>
      </c>
      <c r="C66" s="9">
        <v>3</v>
      </c>
      <c r="D66" s="9" t="s">
        <v>28</v>
      </c>
      <c r="E66" s="30" t="s">
        <v>428</v>
      </c>
      <c r="F66" s="30" t="s">
        <v>429</v>
      </c>
      <c r="G66" s="9">
        <f>300*0.3</f>
        <v>90</v>
      </c>
      <c r="H66" s="5">
        <v>389</v>
      </c>
      <c r="I66" s="5">
        <f t="shared" si="1"/>
        <v>35010</v>
      </c>
      <c r="J66" s="9">
        <v>100</v>
      </c>
      <c r="K66" s="9" t="s">
        <v>313</v>
      </c>
    </row>
    <row r="67" spans="1:11" s="3" customFormat="1" ht="32.15" customHeight="1">
      <c r="A67" s="16">
        <v>5381</v>
      </c>
      <c r="B67" s="6" t="s">
        <v>441</v>
      </c>
      <c r="C67" s="11">
        <v>3</v>
      </c>
      <c r="D67" s="11" t="s">
        <v>28</v>
      </c>
      <c r="E67" s="32" t="s">
        <v>430</v>
      </c>
      <c r="F67" s="32" t="s">
        <v>431</v>
      </c>
      <c r="G67" s="11">
        <v>2</v>
      </c>
      <c r="H67" s="7">
        <v>209.25</v>
      </c>
      <c r="I67" s="7">
        <f t="shared" si="1"/>
        <v>418.5</v>
      </c>
      <c r="J67" s="11">
        <v>100</v>
      </c>
      <c r="K67" s="11" t="s">
        <v>440</v>
      </c>
    </row>
    <row r="68" spans="1:11" s="3" customFormat="1" ht="32.15" customHeight="1">
      <c r="A68" s="15">
        <v>5381</v>
      </c>
      <c r="B68" s="4" t="s">
        <v>441</v>
      </c>
      <c r="C68" s="12">
        <v>3</v>
      </c>
      <c r="D68" s="12" t="s">
        <v>28</v>
      </c>
      <c r="E68" s="33" t="s">
        <v>432</v>
      </c>
      <c r="F68" s="33" t="s">
        <v>433</v>
      </c>
      <c r="G68" s="12">
        <v>20</v>
      </c>
      <c r="H68" s="5">
        <v>2</v>
      </c>
      <c r="I68" s="5">
        <f t="shared" si="1"/>
        <v>40</v>
      </c>
      <c r="J68" s="12">
        <v>10</v>
      </c>
      <c r="K68" s="12">
        <v>4</v>
      </c>
    </row>
    <row r="69" spans="1:11" s="3" customFormat="1" ht="32.15" customHeight="1" thickBot="1">
      <c r="A69" s="17">
        <v>5381</v>
      </c>
      <c r="B69" s="18" t="s">
        <v>441</v>
      </c>
      <c r="C69" s="13">
        <v>3</v>
      </c>
      <c r="D69" s="13" t="s">
        <v>28</v>
      </c>
      <c r="E69" s="34" t="s">
        <v>330</v>
      </c>
      <c r="F69" s="34" t="s">
        <v>331</v>
      </c>
      <c r="G69" s="13">
        <v>20</v>
      </c>
      <c r="H69" s="8">
        <v>140</v>
      </c>
      <c r="I69" s="8">
        <f t="shared" si="1"/>
        <v>2800</v>
      </c>
      <c r="J69" s="13">
        <v>100</v>
      </c>
      <c r="K69" s="13">
        <v>9</v>
      </c>
    </row>
    <row r="71" spans="1:11">
      <c r="I71" s="14"/>
    </row>
    <row r="72" spans="1:11">
      <c r="I72" s="14"/>
    </row>
    <row r="73" spans="1:11">
      <c r="I73" s="14"/>
    </row>
  </sheetData>
  <autoFilter ref="A7:K7" xr:uid="{00000000-0009-0000-0000-000001000000}"/>
  <mergeCells count="2">
    <mergeCell ref="A4:K4"/>
    <mergeCell ref="D3:I3"/>
  </mergeCells>
  <printOptions horizontalCentered="1"/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MAO</vt:lpstr>
      <vt:lpstr>RM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Stephanie Cloutier (externe)</cp:lastModifiedBy>
  <cp:lastPrinted>2022-08-15T19:54:48Z</cp:lastPrinted>
  <dcterms:created xsi:type="dcterms:W3CDTF">2018-01-12T15:55:21Z</dcterms:created>
  <dcterms:modified xsi:type="dcterms:W3CDTF">2022-08-15T19:54:54Z</dcterms:modified>
</cp:coreProperties>
</file>